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iziterv.local\TERVEZES\7027_Hamburger_Hungaria\02_Alapadatok\Hidrológia szőveg\Melllékletek\I. melléklet\"/>
    </mc:Choice>
  </mc:AlternateContent>
  <bookViews>
    <workbookView xWindow="-108" yWindow="-108" windowWidth="25824" windowHeight="14028"/>
  </bookViews>
  <sheets>
    <sheet name="Alapadatok" sheetId="1" r:id="rId1"/>
    <sheet name="Tartósságok_Dunaújváros" sheetId="3" r:id="rId2"/>
    <sheet name="Tartósságok_Dunaföldvár" sheetId="2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4" i="2" l="1"/>
  <c r="Z36" i="1" l="1"/>
  <c r="Z37" i="1" s="1"/>
  <c r="Z38" i="1" s="1"/>
  <c r="Z39" i="1" s="1"/>
  <c r="Z40" i="1" s="1"/>
  <c r="Z41" i="1" s="1"/>
  <c r="Z42" i="1" s="1"/>
  <c r="Z43" i="1" s="1"/>
  <c r="Z44" i="1" s="1"/>
  <c r="Z45" i="1" s="1"/>
  <c r="Z46" i="1" s="1"/>
  <c r="Z47" i="1" s="1"/>
  <c r="Z48" i="1" s="1"/>
  <c r="Z49" i="1" s="1"/>
  <c r="Z50" i="1" s="1"/>
  <c r="Z35" i="1"/>
  <c r="V50" i="1"/>
  <c r="T34" i="1"/>
  <c r="X34" i="1"/>
  <c r="M10" i="1"/>
  <c r="T13" i="1"/>
  <c r="U13" i="1"/>
  <c r="U34" i="1" s="1"/>
  <c r="V13" i="1"/>
  <c r="V34" i="1" s="1"/>
  <c r="W13" i="1"/>
  <c r="W34" i="1" s="1"/>
  <c r="X13" i="1"/>
  <c r="S13" i="1"/>
  <c r="S34" i="1" s="1"/>
  <c r="T12" i="1"/>
  <c r="T50" i="1" s="1"/>
  <c r="U12" i="1"/>
  <c r="U50" i="1" s="1"/>
  <c r="V12" i="1"/>
  <c r="W12" i="1"/>
  <c r="W50" i="1" s="1"/>
  <c r="X12" i="1"/>
  <c r="X50" i="1" s="1"/>
  <c r="S12" i="1"/>
  <c r="S50" i="1" s="1"/>
  <c r="H12" i="1"/>
  <c r="C12" i="1"/>
  <c r="V37" i="1" l="1"/>
  <c r="V41" i="1"/>
  <c r="V45" i="1"/>
  <c r="V49" i="1"/>
  <c r="V38" i="1"/>
  <c r="V42" i="1"/>
  <c r="V46" i="1"/>
  <c r="V35" i="1"/>
  <c r="V39" i="1"/>
  <c r="V43" i="1"/>
  <c r="V47" i="1"/>
  <c r="V36" i="1"/>
  <c r="V40" i="1"/>
  <c r="V44" i="1"/>
  <c r="V48" i="1"/>
  <c r="S37" i="1"/>
  <c r="S41" i="1"/>
  <c r="S45" i="1"/>
  <c r="S49" i="1"/>
  <c r="S38" i="1"/>
  <c r="S42" i="1"/>
  <c r="S46" i="1"/>
  <c r="S35" i="1"/>
  <c r="S39" i="1"/>
  <c r="S43" i="1"/>
  <c r="S47" i="1"/>
  <c r="S36" i="1"/>
  <c r="S40" i="1"/>
  <c r="S44" i="1"/>
  <c r="S48" i="1"/>
  <c r="U38" i="1"/>
  <c r="U42" i="1"/>
  <c r="U46" i="1"/>
  <c r="U35" i="1"/>
  <c r="U39" i="1"/>
  <c r="U43" i="1"/>
  <c r="U47" i="1"/>
  <c r="U36" i="1"/>
  <c r="U40" i="1"/>
  <c r="U44" i="1"/>
  <c r="U48" i="1"/>
  <c r="U37" i="1"/>
  <c r="U41" i="1"/>
  <c r="U45" i="1"/>
  <c r="U49" i="1"/>
  <c r="T35" i="1"/>
  <c r="X35" i="1"/>
  <c r="W36" i="1"/>
  <c r="W40" i="1"/>
  <c r="W44" i="1"/>
  <c r="W48" i="1"/>
  <c r="W37" i="1"/>
  <c r="W41" i="1"/>
  <c r="W45" i="1"/>
  <c r="W49" i="1"/>
  <c r="W38" i="1"/>
  <c r="W42" i="1"/>
  <c r="W46" i="1"/>
  <c r="W35" i="1"/>
  <c r="W39" i="1"/>
  <c r="W43" i="1"/>
  <c r="W47" i="1"/>
  <c r="X46" i="1"/>
  <c r="T46" i="1"/>
  <c r="X42" i="1"/>
  <c r="T42" i="1"/>
  <c r="X38" i="1"/>
  <c r="T38" i="1"/>
  <c r="X49" i="1"/>
  <c r="T49" i="1"/>
  <c r="X45" i="1"/>
  <c r="T45" i="1"/>
  <c r="X41" i="1"/>
  <c r="T41" i="1"/>
  <c r="X37" i="1"/>
  <c r="T37" i="1"/>
  <c r="X48" i="1"/>
  <c r="T48" i="1"/>
  <c r="X44" i="1"/>
  <c r="T44" i="1"/>
  <c r="X40" i="1"/>
  <c r="T40" i="1"/>
  <c r="X36" i="1"/>
  <c r="T36" i="1"/>
  <c r="X47" i="1"/>
  <c r="T47" i="1"/>
  <c r="X43" i="1"/>
  <c r="T43" i="1"/>
  <c r="X39" i="1"/>
  <c r="T39" i="1"/>
  <c r="M12" i="1"/>
  <c r="C9" i="1"/>
  <c r="H15" i="1"/>
  <c r="M11" i="1" l="1"/>
  <c r="T5" i="3" l="1"/>
  <c r="U5" i="3"/>
  <c r="V5" i="3"/>
  <c r="W5" i="3"/>
  <c r="X5" i="3"/>
  <c r="Y5" i="3"/>
  <c r="Z5" i="3"/>
  <c r="AA5" i="3"/>
  <c r="AB5" i="3"/>
  <c r="AC5" i="3"/>
  <c r="AD5" i="3"/>
  <c r="AE5" i="3"/>
  <c r="AF5" i="3"/>
  <c r="T6" i="3"/>
  <c r="U6" i="3"/>
  <c r="V6" i="3"/>
  <c r="W6" i="3"/>
  <c r="X6" i="3"/>
  <c r="Y6" i="3"/>
  <c r="Z6" i="3"/>
  <c r="AA6" i="3"/>
  <c r="AB6" i="3"/>
  <c r="AC6" i="3"/>
  <c r="AD6" i="3"/>
  <c r="AE6" i="3"/>
  <c r="AF6" i="3"/>
  <c r="T7" i="3"/>
  <c r="U7" i="3"/>
  <c r="V7" i="3"/>
  <c r="W7" i="3"/>
  <c r="X7" i="3"/>
  <c r="Y7" i="3"/>
  <c r="Z7" i="3"/>
  <c r="AA7" i="3"/>
  <c r="AB7" i="3"/>
  <c r="AC7" i="3"/>
  <c r="AD7" i="3"/>
  <c r="AE7" i="3"/>
  <c r="AF7" i="3"/>
  <c r="T8" i="3"/>
  <c r="U8" i="3"/>
  <c r="V8" i="3"/>
  <c r="W8" i="3"/>
  <c r="X8" i="3"/>
  <c r="Y8" i="3"/>
  <c r="Z8" i="3"/>
  <c r="AA8" i="3"/>
  <c r="AB8" i="3"/>
  <c r="AC8" i="3"/>
  <c r="AD8" i="3"/>
  <c r="AE8" i="3"/>
  <c r="AF8" i="3"/>
  <c r="T9" i="3"/>
  <c r="U9" i="3"/>
  <c r="V9" i="3"/>
  <c r="W9" i="3"/>
  <c r="X9" i="3"/>
  <c r="Y9" i="3"/>
  <c r="Z9" i="3"/>
  <c r="AA9" i="3"/>
  <c r="AB9" i="3"/>
  <c r="AC9" i="3"/>
  <c r="AD9" i="3"/>
  <c r="AE9" i="3"/>
  <c r="AF9" i="3"/>
  <c r="T10" i="3"/>
  <c r="U10" i="3"/>
  <c r="V10" i="3"/>
  <c r="W10" i="3"/>
  <c r="X10" i="3"/>
  <c r="Y10" i="3"/>
  <c r="Z10" i="3"/>
  <c r="AA10" i="3"/>
  <c r="AB10" i="3"/>
  <c r="AC10" i="3"/>
  <c r="AD10" i="3"/>
  <c r="AE10" i="3"/>
  <c r="AF10" i="3"/>
  <c r="T11" i="3"/>
  <c r="U11" i="3"/>
  <c r="V11" i="3"/>
  <c r="W11" i="3"/>
  <c r="X11" i="3"/>
  <c r="Y11" i="3"/>
  <c r="Z11" i="3"/>
  <c r="AA11" i="3"/>
  <c r="AB11" i="3"/>
  <c r="AC11" i="3"/>
  <c r="AD11" i="3"/>
  <c r="AE11" i="3"/>
  <c r="AF11" i="3"/>
  <c r="T12" i="3"/>
  <c r="U12" i="3"/>
  <c r="V12" i="3"/>
  <c r="W12" i="3"/>
  <c r="X12" i="3"/>
  <c r="Y12" i="3"/>
  <c r="Z12" i="3"/>
  <c r="AA12" i="3"/>
  <c r="AB12" i="3"/>
  <c r="AC12" i="3"/>
  <c r="AD12" i="3"/>
  <c r="AE12" i="3"/>
  <c r="AF12" i="3"/>
  <c r="T13" i="3"/>
  <c r="U13" i="3"/>
  <c r="V13" i="3"/>
  <c r="W13" i="3"/>
  <c r="X13" i="3"/>
  <c r="Y13" i="3"/>
  <c r="Z13" i="3"/>
  <c r="AA13" i="3"/>
  <c r="AB13" i="3"/>
  <c r="AC13" i="3"/>
  <c r="AD13" i="3"/>
  <c r="AE13" i="3"/>
  <c r="AF13" i="3"/>
  <c r="T14" i="3"/>
  <c r="U14" i="3"/>
  <c r="V14" i="3"/>
  <c r="W14" i="3"/>
  <c r="X14" i="3"/>
  <c r="Y14" i="3"/>
  <c r="Z14" i="3"/>
  <c r="AA14" i="3"/>
  <c r="AB14" i="3"/>
  <c r="AC14" i="3"/>
  <c r="AD14" i="3"/>
  <c r="AE14" i="3"/>
  <c r="AF14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T22" i="3"/>
  <c r="U22" i="3"/>
  <c r="V22" i="3"/>
  <c r="W22" i="3"/>
  <c r="X22" i="3"/>
  <c r="Y22" i="3"/>
  <c r="Z22" i="3"/>
  <c r="AA22" i="3"/>
  <c r="AB22" i="3"/>
  <c r="AC22" i="3"/>
  <c r="AD22" i="3"/>
  <c r="AE22" i="3"/>
  <c r="AF22" i="3"/>
  <c r="T23" i="3"/>
  <c r="U23" i="3"/>
  <c r="V23" i="3"/>
  <c r="W23" i="3"/>
  <c r="X23" i="3"/>
  <c r="Y23" i="3"/>
  <c r="Z23" i="3"/>
  <c r="AA23" i="3"/>
  <c r="AB23" i="3"/>
  <c r="AC23" i="3"/>
  <c r="AD23" i="3"/>
  <c r="AE23" i="3"/>
  <c r="AF23" i="3"/>
  <c r="T24" i="3"/>
  <c r="U24" i="3"/>
  <c r="V24" i="3"/>
  <c r="W24" i="3"/>
  <c r="X24" i="3"/>
  <c r="Y24" i="3"/>
  <c r="Z24" i="3"/>
  <c r="AA24" i="3"/>
  <c r="AB24" i="3"/>
  <c r="AC24" i="3"/>
  <c r="AD24" i="3"/>
  <c r="AE24" i="3"/>
  <c r="AF24" i="3"/>
  <c r="T25" i="3"/>
  <c r="U25" i="3"/>
  <c r="V25" i="3"/>
  <c r="W25" i="3"/>
  <c r="X25" i="3"/>
  <c r="Y25" i="3"/>
  <c r="Z25" i="3"/>
  <c r="AA25" i="3"/>
  <c r="AB25" i="3"/>
  <c r="AC25" i="3"/>
  <c r="AD25" i="3"/>
  <c r="AE25" i="3"/>
  <c r="AF25" i="3"/>
  <c r="T26" i="3"/>
  <c r="U26" i="3"/>
  <c r="V26" i="3"/>
  <c r="W26" i="3"/>
  <c r="X26" i="3"/>
  <c r="Y26" i="3"/>
  <c r="Z26" i="3"/>
  <c r="AA26" i="3"/>
  <c r="AB26" i="3"/>
  <c r="AC26" i="3"/>
  <c r="AD26" i="3"/>
  <c r="AE26" i="3"/>
  <c r="AF26" i="3"/>
  <c r="T27" i="3"/>
  <c r="U27" i="3"/>
  <c r="V27" i="3"/>
  <c r="W27" i="3"/>
  <c r="X27" i="3"/>
  <c r="Y27" i="3"/>
  <c r="Z27" i="3"/>
  <c r="AA27" i="3"/>
  <c r="AB27" i="3"/>
  <c r="AC27" i="3"/>
  <c r="AD27" i="3"/>
  <c r="AE27" i="3"/>
  <c r="AF27" i="3"/>
  <c r="T28" i="3"/>
  <c r="U28" i="3"/>
  <c r="V28" i="3"/>
  <c r="W28" i="3"/>
  <c r="X28" i="3"/>
  <c r="Y28" i="3"/>
  <c r="Z28" i="3"/>
  <c r="AA28" i="3"/>
  <c r="AB28" i="3"/>
  <c r="AC28" i="3"/>
  <c r="AD28" i="3"/>
  <c r="AE28" i="3"/>
  <c r="AF28" i="3"/>
  <c r="T29" i="3"/>
  <c r="U29" i="3"/>
  <c r="V29" i="3"/>
  <c r="W29" i="3"/>
  <c r="X29" i="3"/>
  <c r="Y29" i="3"/>
  <c r="Z29" i="3"/>
  <c r="AA29" i="3"/>
  <c r="AB29" i="3"/>
  <c r="AC29" i="3"/>
  <c r="AD29" i="3"/>
  <c r="AE29" i="3"/>
  <c r="AF29" i="3"/>
  <c r="T30" i="3"/>
  <c r="U30" i="3"/>
  <c r="V30" i="3"/>
  <c r="W30" i="3"/>
  <c r="X30" i="3"/>
  <c r="Y30" i="3"/>
  <c r="Z30" i="3"/>
  <c r="AA30" i="3"/>
  <c r="AB30" i="3"/>
  <c r="AC30" i="3"/>
  <c r="AD30" i="3"/>
  <c r="AE30" i="3"/>
  <c r="AF30" i="3"/>
  <c r="T31" i="3"/>
  <c r="U31" i="3"/>
  <c r="V31" i="3"/>
  <c r="W31" i="3"/>
  <c r="X31" i="3"/>
  <c r="Y31" i="3"/>
  <c r="Z31" i="3"/>
  <c r="AA31" i="3"/>
  <c r="AB31" i="3"/>
  <c r="AC31" i="3"/>
  <c r="AD31" i="3"/>
  <c r="AE31" i="3"/>
  <c r="AF31" i="3"/>
  <c r="T32" i="3"/>
  <c r="U32" i="3"/>
  <c r="V32" i="3"/>
  <c r="W32" i="3"/>
  <c r="X32" i="3"/>
  <c r="Y32" i="3"/>
  <c r="Z32" i="3"/>
  <c r="AA32" i="3"/>
  <c r="AB32" i="3"/>
  <c r="AC32" i="3"/>
  <c r="AD32" i="3"/>
  <c r="AE32" i="3"/>
  <c r="AF32" i="3"/>
  <c r="T33" i="3"/>
  <c r="U33" i="3"/>
  <c r="V33" i="3"/>
  <c r="W33" i="3"/>
  <c r="X33" i="3"/>
  <c r="Y33" i="3"/>
  <c r="Z33" i="3"/>
  <c r="AA33" i="3"/>
  <c r="AB33" i="3"/>
  <c r="AC33" i="3"/>
  <c r="AD33" i="3"/>
  <c r="AE33" i="3"/>
  <c r="AF33" i="3"/>
  <c r="T34" i="3"/>
  <c r="U34" i="3"/>
  <c r="V34" i="3"/>
  <c r="W34" i="3"/>
  <c r="X34" i="3"/>
  <c r="Y34" i="3"/>
  <c r="Z34" i="3"/>
  <c r="AA34" i="3"/>
  <c r="AB34" i="3"/>
  <c r="AC34" i="3"/>
  <c r="AD34" i="3"/>
  <c r="AE34" i="3"/>
  <c r="AF34" i="3"/>
  <c r="T35" i="3"/>
  <c r="U35" i="3"/>
  <c r="V35" i="3"/>
  <c r="W35" i="3"/>
  <c r="X35" i="3"/>
  <c r="Y35" i="3"/>
  <c r="Z35" i="3"/>
  <c r="AA35" i="3"/>
  <c r="AB35" i="3"/>
  <c r="AC35" i="3"/>
  <c r="AD35" i="3"/>
  <c r="AE35" i="3"/>
  <c r="AF35" i="3"/>
  <c r="T36" i="3"/>
  <c r="U36" i="3"/>
  <c r="V36" i="3"/>
  <c r="W36" i="3"/>
  <c r="X36" i="3"/>
  <c r="Y36" i="3"/>
  <c r="Z36" i="3"/>
  <c r="AA36" i="3"/>
  <c r="AB36" i="3"/>
  <c r="AC36" i="3"/>
  <c r="AD36" i="3"/>
  <c r="AE36" i="3"/>
  <c r="AF36" i="3"/>
  <c r="T37" i="3"/>
  <c r="U37" i="3"/>
  <c r="V37" i="3"/>
  <c r="W37" i="3"/>
  <c r="X37" i="3"/>
  <c r="Y37" i="3"/>
  <c r="Z37" i="3"/>
  <c r="AA37" i="3"/>
  <c r="AB37" i="3"/>
  <c r="AC37" i="3"/>
  <c r="AD37" i="3"/>
  <c r="AE37" i="3"/>
  <c r="AF37" i="3"/>
  <c r="T38" i="3"/>
  <c r="U38" i="3"/>
  <c r="V38" i="3"/>
  <c r="W38" i="3"/>
  <c r="X38" i="3"/>
  <c r="Y38" i="3"/>
  <c r="Z38" i="3"/>
  <c r="AA38" i="3"/>
  <c r="AB38" i="3"/>
  <c r="AC38" i="3"/>
  <c r="AD38" i="3"/>
  <c r="AE38" i="3"/>
  <c r="AF38" i="3"/>
  <c r="T39" i="3"/>
  <c r="U39" i="3"/>
  <c r="V39" i="3"/>
  <c r="W39" i="3"/>
  <c r="X39" i="3"/>
  <c r="Y39" i="3"/>
  <c r="Z39" i="3"/>
  <c r="AA39" i="3"/>
  <c r="AB39" i="3"/>
  <c r="AC39" i="3"/>
  <c r="AD39" i="3"/>
  <c r="AE39" i="3"/>
  <c r="AF39" i="3"/>
  <c r="T40" i="3"/>
  <c r="U40" i="3"/>
  <c r="V40" i="3"/>
  <c r="W40" i="3"/>
  <c r="X40" i="3"/>
  <c r="Y40" i="3"/>
  <c r="Z40" i="3"/>
  <c r="AA40" i="3"/>
  <c r="AB40" i="3"/>
  <c r="AC40" i="3"/>
  <c r="AD40" i="3"/>
  <c r="AE40" i="3"/>
  <c r="AF40" i="3"/>
  <c r="T41" i="3"/>
  <c r="U41" i="3"/>
  <c r="V41" i="3"/>
  <c r="W41" i="3"/>
  <c r="X41" i="3"/>
  <c r="Y41" i="3"/>
  <c r="Z41" i="3"/>
  <c r="AA41" i="3"/>
  <c r="AB41" i="3"/>
  <c r="AC41" i="3"/>
  <c r="AD41" i="3"/>
  <c r="AE41" i="3"/>
  <c r="AF41" i="3"/>
  <c r="T42" i="3"/>
  <c r="U42" i="3"/>
  <c r="V42" i="3"/>
  <c r="W42" i="3"/>
  <c r="X42" i="3"/>
  <c r="Y42" i="3"/>
  <c r="Z42" i="3"/>
  <c r="AA42" i="3"/>
  <c r="AB42" i="3"/>
  <c r="AC42" i="3"/>
  <c r="AD42" i="3"/>
  <c r="AE42" i="3"/>
  <c r="AF42" i="3"/>
  <c r="T43" i="3"/>
  <c r="U43" i="3"/>
  <c r="V43" i="3"/>
  <c r="W43" i="3"/>
  <c r="X43" i="3"/>
  <c r="Y43" i="3"/>
  <c r="Z43" i="3"/>
  <c r="AA43" i="3"/>
  <c r="AB43" i="3"/>
  <c r="AC43" i="3"/>
  <c r="AD43" i="3"/>
  <c r="AE43" i="3"/>
  <c r="AF43" i="3"/>
  <c r="T44" i="3"/>
  <c r="U44" i="3"/>
  <c r="V44" i="3"/>
  <c r="W44" i="3"/>
  <c r="X44" i="3"/>
  <c r="Y44" i="3"/>
  <c r="Z44" i="3"/>
  <c r="AA44" i="3"/>
  <c r="AB44" i="3"/>
  <c r="AC44" i="3"/>
  <c r="AD44" i="3"/>
  <c r="AE44" i="3"/>
  <c r="AF44" i="3"/>
  <c r="T45" i="3"/>
  <c r="U45" i="3"/>
  <c r="V45" i="3"/>
  <c r="W45" i="3"/>
  <c r="X45" i="3"/>
  <c r="Y45" i="3"/>
  <c r="Z45" i="3"/>
  <c r="AA45" i="3"/>
  <c r="AB45" i="3"/>
  <c r="AC45" i="3"/>
  <c r="AD45" i="3"/>
  <c r="AE45" i="3"/>
  <c r="AF45" i="3"/>
  <c r="T46" i="3"/>
  <c r="U46" i="3"/>
  <c r="V46" i="3"/>
  <c r="W46" i="3"/>
  <c r="X46" i="3"/>
  <c r="Y46" i="3"/>
  <c r="Z46" i="3"/>
  <c r="AA46" i="3"/>
  <c r="AB46" i="3"/>
  <c r="AC46" i="3"/>
  <c r="AD46" i="3"/>
  <c r="AE46" i="3"/>
  <c r="AF46" i="3"/>
  <c r="T47" i="3"/>
  <c r="U47" i="3"/>
  <c r="V47" i="3"/>
  <c r="W47" i="3"/>
  <c r="X47" i="3"/>
  <c r="Y47" i="3"/>
  <c r="Z47" i="3"/>
  <c r="AA47" i="3"/>
  <c r="AB47" i="3"/>
  <c r="AC47" i="3"/>
  <c r="AD47" i="3"/>
  <c r="AE47" i="3"/>
  <c r="AF47" i="3"/>
  <c r="T48" i="3"/>
  <c r="U48" i="3"/>
  <c r="V48" i="3"/>
  <c r="W48" i="3"/>
  <c r="X48" i="3"/>
  <c r="Y48" i="3"/>
  <c r="Z48" i="3"/>
  <c r="AA48" i="3"/>
  <c r="AB48" i="3"/>
  <c r="AC48" i="3"/>
  <c r="AD48" i="3"/>
  <c r="AE48" i="3"/>
  <c r="AF48" i="3"/>
  <c r="T49" i="3"/>
  <c r="U49" i="3"/>
  <c r="V49" i="3"/>
  <c r="W49" i="3"/>
  <c r="X49" i="3"/>
  <c r="Y49" i="3"/>
  <c r="Z49" i="3"/>
  <c r="AA49" i="3"/>
  <c r="AB49" i="3"/>
  <c r="AC49" i="3"/>
  <c r="AD49" i="3"/>
  <c r="AE49" i="3"/>
  <c r="AF49" i="3"/>
  <c r="T50" i="3"/>
  <c r="U50" i="3"/>
  <c r="V50" i="3"/>
  <c r="W50" i="3"/>
  <c r="X50" i="3"/>
  <c r="Y50" i="3"/>
  <c r="Z50" i="3"/>
  <c r="AA50" i="3"/>
  <c r="AB50" i="3"/>
  <c r="AC50" i="3"/>
  <c r="AD50" i="3"/>
  <c r="AE50" i="3"/>
  <c r="AF50" i="3"/>
  <c r="T51" i="3"/>
  <c r="U51" i="3"/>
  <c r="V51" i="3"/>
  <c r="W51" i="3"/>
  <c r="X51" i="3"/>
  <c r="Y51" i="3"/>
  <c r="Z51" i="3"/>
  <c r="AA51" i="3"/>
  <c r="AB51" i="3"/>
  <c r="AC51" i="3"/>
  <c r="AD51" i="3"/>
  <c r="AE51" i="3"/>
  <c r="AF51" i="3"/>
  <c r="T52" i="3"/>
  <c r="U52" i="3"/>
  <c r="V52" i="3"/>
  <c r="W52" i="3"/>
  <c r="X52" i="3"/>
  <c r="Y52" i="3"/>
  <c r="Z52" i="3"/>
  <c r="AA52" i="3"/>
  <c r="AB52" i="3"/>
  <c r="AC52" i="3"/>
  <c r="AD52" i="3"/>
  <c r="AE52" i="3"/>
  <c r="AF52" i="3"/>
  <c r="T53" i="3"/>
  <c r="U53" i="3"/>
  <c r="V53" i="3"/>
  <c r="W53" i="3"/>
  <c r="X53" i="3"/>
  <c r="Y53" i="3"/>
  <c r="Z53" i="3"/>
  <c r="AA53" i="3"/>
  <c r="AB53" i="3"/>
  <c r="AC53" i="3"/>
  <c r="AD53" i="3"/>
  <c r="AE53" i="3"/>
  <c r="AF53" i="3"/>
  <c r="T54" i="3"/>
  <c r="U54" i="3"/>
  <c r="V54" i="3"/>
  <c r="W54" i="3"/>
  <c r="X54" i="3"/>
  <c r="Y54" i="3"/>
  <c r="Z54" i="3"/>
  <c r="AA54" i="3"/>
  <c r="AB54" i="3"/>
  <c r="AC54" i="3"/>
  <c r="AD54" i="3"/>
  <c r="AE54" i="3"/>
  <c r="AF54" i="3"/>
  <c r="T55" i="3"/>
  <c r="U55" i="3"/>
  <c r="V55" i="3"/>
  <c r="W55" i="3"/>
  <c r="X55" i="3"/>
  <c r="Y55" i="3"/>
  <c r="Z55" i="3"/>
  <c r="AA55" i="3"/>
  <c r="AB55" i="3"/>
  <c r="AC55" i="3"/>
  <c r="AD55" i="3"/>
  <c r="AE55" i="3"/>
  <c r="AF55" i="3"/>
  <c r="T56" i="3"/>
  <c r="U56" i="3"/>
  <c r="V56" i="3"/>
  <c r="W56" i="3"/>
  <c r="X56" i="3"/>
  <c r="Y56" i="3"/>
  <c r="Z56" i="3"/>
  <c r="AA56" i="3"/>
  <c r="AB56" i="3"/>
  <c r="AC56" i="3"/>
  <c r="AD56" i="3"/>
  <c r="AE56" i="3"/>
  <c r="AF56" i="3"/>
  <c r="T57" i="3"/>
  <c r="U57" i="3"/>
  <c r="V57" i="3"/>
  <c r="W57" i="3"/>
  <c r="X57" i="3"/>
  <c r="Y57" i="3"/>
  <c r="Z57" i="3"/>
  <c r="AA57" i="3"/>
  <c r="AB57" i="3"/>
  <c r="AC57" i="3"/>
  <c r="AD57" i="3"/>
  <c r="AE57" i="3"/>
  <c r="AF57" i="3"/>
  <c r="T58" i="3"/>
  <c r="U58" i="3"/>
  <c r="V58" i="3"/>
  <c r="W58" i="3"/>
  <c r="X58" i="3"/>
  <c r="Y58" i="3"/>
  <c r="Z58" i="3"/>
  <c r="AA58" i="3"/>
  <c r="AB58" i="3"/>
  <c r="AC58" i="3"/>
  <c r="AD58" i="3"/>
  <c r="AE58" i="3"/>
  <c r="AF58" i="3"/>
  <c r="T59" i="3"/>
  <c r="U59" i="3"/>
  <c r="V59" i="3"/>
  <c r="W59" i="3"/>
  <c r="X59" i="3"/>
  <c r="Y59" i="3"/>
  <c r="Z59" i="3"/>
  <c r="AA59" i="3"/>
  <c r="AB59" i="3"/>
  <c r="AC59" i="3"/>
  <c r="AD59" i="3"/>
  <c r="AE59" i="3"/>
  <c r="AF59" i="3"/>
  <c r="T60" i="3"/>
  <c r="U60" i="3"/>
  <c r="V60" i="3"/>
  <c r="W60" i="3"/>
  <c r="X60" i="3"/>
  <c r="Y60" i="3"/>
  <c r="Z60" i="3"/>
  <c r="AA60" i="3"/>
  <c r="AB60" i="3"/>
  <c r="AC60" i="3"/>
  <c r="AD60" i="3"/>
  <c r="AE60" i="3"/>
  <c r="AF60" i="3"/>
  <c r="T61" i="3"/>
  <c r="U61" i="3"/>
  <c r="V61" i="3"/>
  <c r="W61" i="3"/>
  <c r="X61" i="3"/>
  <c r="Y61" i="3"/>
  <c r="Z61" i="3"/>
  <c r="AA61" i="3"/>
  <c r="AB61" i="3"/>
  <c r="AC61" i="3"/>
  <c r="AD61" i="3"/>
  <c r="AE61" i="3"/>
  <c r="AF61" i="3"/>
  <c r="T62" i="3"/>
  <c r="U62" i="3"/>
  <c r="V62" i="3"/>
  <c r="W62" i="3"/>
  <c r="X62" i="3"/>
  <c r="Y62" i="3"/>
  <c r="Z62" i="3"/>
  <c r="AA62" i="3"/>
  <c r="AB62" i="3"/>
  <c r="AC62" i="3"/>
  <c r="AD62" i="3"/>
  <c r="AE62" i="3"/>
  <c r="AF62" i="3"/>
  <c r="AF4" i="3"/>
  <c r="AE4" i="3"/>
  <c r="AD4" i="3"/>
  <c r="AC4" i="3"/>
  <c r="AB4" i="3"/>
  <c r="AA4" i="3"/>
  <c r="Z4" i="3"/>
  <c r="Y4" i="3"/>
  <c r="X4" i="3"/>
  <c r="W4" i="3"/>
  <c r="V4" i="3"/>
  <c r="U4" i="3"/>
  <c r="T4" i="3"/>
  <c r="C30" i="1"/>
  <c r="C29" i="1"/>
  <c r="H29" i="1"/>
  <c r="H30" i="1"/>
  <c r="C16" i="1"/>
  <c r="C17" i="1"/>
  <c r="C18" i="1"/>
  <c r="C19" i="1"/>
  <c r="C20" i="1"/>
  <c r="C21" i="1"/>
  <c r="C15" i="1"/>
  <c r="M15" i="1" s="1"/>
  <c r="H21" i="1"/>
  <c r="H16" i="1"/>
  <c r="H17" i="1"/>
  <c r="H18" i="1"/>
  <c r="H19" i="1"/>
  <c r="H20" i="1"/>
  <c r="H9" i="1"/>
  <c r="M9" i="1" s="1"/>
  <c r="H8" i="1"/>
  <c r="S5" i="2"/>
  <c r="T5" i="2"/>
  <c r="U5" i="2"/>
  <c r="V5" i="2"/>
  <c r="W5" i="2"/>
  <c r="X5" i="2"/>
  <c r="Y5" i="2"/>
  <c r="Z5" i="2"/>
  <c r="AA5" i="2"/>
  <c r="AB5" i="2"/>
  <c r="AC5" i="2"/>
  <c r="AD5" i="2"/>
  <c r="AE5" i="2"/>
  <c r="S6" i="2"/>
  <c r="T6" i="2"/>
  <c r="U6" i="2"/>
  <c r="V6" i="2"/>
  <c r="W6" i="2"/>
  <c r="X6" i="2"/>
  <c r="Y6" i="2"/>
  <c r="Z6" i="2"/>
  <c r="AA6" i="2"/>
  <c r="AB6" i="2"/>
  <c r="AC6" i="2"/>
  <c r="AD6" i="2"/>
  <c r="AE6" i="2"/>
  <c r="S7" i="2"/>
  <c r="T7" i="2"/>
  <c r="U7" i="2"/>
  <c r="V7" i="2"/>
  <c r="W7" i="2"/>
  <c r="X7" i="2"/>
  <c r="Y7" i="2"/>
  <c r="Z7" i="2"/>
  <c r="AA7" i="2"/>
  <c r="AB7" i="2"/>
  <c r="AC7" i="2"/>
  <c r="AD7" i="2"/>
  <c r="AE7" i="2"/>
  <c r="S8" i="2"/>
  <c r="T8" i="2"/>
  <c r="U8" i="2"/>
  <c r="V8" i="2"/>
  <c r="W8" i="2"/>
  <c r="X8" i="2"/>
  <c r="Y8" i="2"/>
  <c r="Z8" i="2"/>
  <c r="AA8" i="2"/>
  <c r="AB8" i="2"/>
  <c r="AC8" i="2"/>
  <c r="AD8" i="2"/>
  <c r="AE8" i="2"/>
  <c r="S9" i="2"/>
  <c r="T9" i="2"/>
  <c r="U9" i="2"/>
  <c r="V9" i="2"/>
  <c r="W9" i="2"/>
  <c r="X9" i="2"/>
  <c r="Y9" i="2"/>
  <c r="Z9" i="2"/>
  <c r="AA9" i="2"/>
  <c r="AB9" i="2"/>
  <c r="AC9" i="2"/>
  <c r="AD9" i="2"/>
  <c r="AE9" i="2"/>
  <c r="S10" i="2"/>
  <c r="T10" i="2"/>
  <c r="U10" i="2"/>
  <c r="V10" i="2"/>
  <c r="W10" i="2"/>
  <c r="X10" i="2"/>
  <c r="Y10" i="2"/>
  <c r="Z10" i="2"/>
  <c r="AA10" i="2"/>
  <c r="AB10" i="2"/>
  <c r="AC10" i="2"/>
  <c r="AD10" i="2"/>
  <c r="AE10" i="2"/>
  <c r="S11" i="2"/>
  <c r="T11" i="2"/>
  <c r="U11" i="2"/>
  <c r="V11" i="2"/>
  <c r="W11" i="2"/>
  <c r="X11" i="2"/>
  <c r="Y11" i="2"/>
  <c r="Z11" i="2"/>
  <c r="AA11" i="2"/>
  <c r="AB11" i="2"/>
  <c r="AC11" i="2"/>
  <c r="AD11" i="2"/>
  <c r="AE11" i="2"/>
  <c r="S12" i="2"/>
  <c r="T12" i="2"/>
  <c r="U12" i="2"/>
  <c r="V12" i="2"/>
  <c r="W12" i="2"/>
  <c r="X12" i="2"/>
  <c r="Y12" i="2"/>
  <c r="Z12" i="2"/>
  <c r="AA12" i="2"/>
  <c r="AB12" i="2"/>
  <c r="AC12" i="2"/>
  <c r="AD12" i="2"/>
  <c r="AE12" i="2"/>
  <c r="S13" i="2"/>
  <c r="T13" i="2"/>
  <c r="U13" i="2"/>
  <c r="V13" i="2"/>
  <c r="W13" i="2"/>
  <c r="X13" i="2"/>
  <c r="Y13" i="2"/>
  <c r="Z13" i="2"/>
  <c r="AA13" i="2"/>
  <c r="AB13" i="2"/>
  <c r="AC13" i="2"/>
  <c r="AD13" i="2"/>
  <c r="AE13" i="2"/>
  <c r="S14" i="2"/>
  <c r="T14" i="2"/>
  <c r="U14" i="2"/>
  <c r="V14" i="2"/>
  <c r="W14" i="2"/>
  <c r="X14" i="2"/>
  <c r="Y14" i="2"/>
  <c r="Z14" i="2"/>
  <c r="AA14" i="2"/>
  <c r="AB14" i="2"/>
  <c r="AC14" i="2"/>
  <c r="AD14" i="2"/>
  <c r="AE14" i="2"/>
  <c r="S15" i="2"/>
  <c r="T15" i="2"/>
  <c r="U15" i="2"/>
  <c r="V15" i="2"/>
  <c r="W15" i="2"/>
  <c r="X15" i="2"/>
  <c r="Y15" i="2"/>
  <c r="Z15" i="2"/>
  <c r="AA15" i="2"/>
  <c r="AB15" i="2"/>
  <c r="AC15" i="2"/>
  <c r="AD15" i="2"/>
  <c r="AE15" i="2"/>
  <c r="S16" i="2"/>
  <c r="T16" i="2"/>
  <c r="U16" i="2"/>
  <c r="V16" i="2"/>
  <c r="W16" i="2"/>
  <c r="X16" i="2"/>
  <c r="Y16" i="2"/>
  <c r="Z16" i="2"/>
  <c r="AA16" i="2"/>
  <c r="AB16" i="2"/>
  <c r="AC16" i="2"/>
  <c r="AD16" i="2"/>
  <c r="AE16" i="2"/>
  <c r="S17" i="2"/>
  <c r="T17" i="2"/>
  <c r="U17" i="2"/>
  <c r="V17" i="2"/>
  <c r="W17" i="2"/>
  <c r="X17" i="2"/>
  <c r="Y17" i="2"/>
  <c r="Z17" i="2"/>
  <c r="AA17" i="2"/>
  <c r="AB17" i="2"/>
  <c r="AC17" i="2"/>
  <c r="AD17" i="2"/>
  <c r="AE17" i="2"/>
  <c r="S18" i="2"/>
  <c r="T18" i="2"/>
  <c r="U18" i="2"/>
  <c r="V18" i="2"/>
  <c r="W18" i="2"/>
  <c r="X18" i="2"/>
  <c r="Y18" i="2"/>
  <c r="Z18" i="2"/>
  <c r="AA18" i="2"/>
  <c r="AB18" i="2"/>
  <c r="AC18" i="2"/>
  <c r="AD18" i="2"/>
  <c r="AE18" i="2"/>
  <c r="S19" i="2"/>
  <c r="T19" i="2"/>
  <c r="U19" i="2"/>
  <c r="V19" i="2"/>
  <c r="W19" i="2"/>
  <c r="X19" i="2"/>
  <c r="Y19" i="2"/>
  <c r="Z19" i="2"/>
  <c r="AA19" i="2"/>
  <c r="AB19" i="2"/>
  <c r="AC19" i="2"/>
  <c r="AD19" i="2"/>
  <c r="AE19" i="2"/>
  <c r="S20" i="2"/>
  <c r="T20" i="2"/>
  <c r="U20" i="2"/>
  <c r="V20" i="2"/>
  <c r="W20" i="2"/>
  <c r="X20" i="2"/>
  <c r="Y20" i="2"/>
  <c r="Z20" i="2"/>
  <c r="AA20" i="2"/>
  <c r="AB20" i="2"/>
  <c r="AC20" i="2"/>
  <c r="AD20" i="2"/>
  <c r="AE20" i="2"/>
  <c r="S21" i="2"/>
  <c r="T21" i="2"/>
  <c r="U21" i="2"/>
  <c r="V21" i="2"/>
  <c r="W21" i="2"/>
  <c r="X21" i="2"/>
  <c r="Y21" i="2"/>
  <c r="Z21" i="2"/>
  <c r="AA21" i="2"/>
  <c r="AB21" i="2"/>
  <c r="AC21" i="2"/>
  <c r="AD21" i="2"/>
  <c r="AE21" i="2"/>
  <c r="S22" i="2"/>
  <c r="T22" i="2"/>
  <c r="U22" i="2"/>
  <c r="V22" i="2"/>
  <c r="W22" i="2"/>
  <c r="X22" i="2"/>
  <c r="Y22" i="2"/>
  <c r="Z22" i="2"/>
  <c r="AA22" i="2"/>
  <c r="AB22" i="2"/>
  <c r="AC22" i="2"/>
  <c r="AD22" i="2"/>
  <c r="AE22" i="2"/>
  <c r="S23" i="2"/>
  <c r="T23" i="2"/>
  <c r="U23" i="2"/>
  <c r="V23" i="2"/>
  <c r="W23" i="2"/>
  <c r="X23" i="2"/>
  <c r="Y23" i="2"/>
  <c r="Z23" i="2"/>
  <c r="AA23" i="2"/>
  <c r="AB23" i="2"/>
  <c r="AC23" i="2"/>
  <c r="AD23" i="2"/>
  <c r="AE23" i="2"/>
  <c r="S24" i="2"/>
  <c r="T24" i="2"/>
  <c r="U24" i="2"/>
  <c r="V24" i="2"/>
  <c r="W24" i="2"/>
  <c r="X24" i="2"/>
  <c r="Y24" i="2"/>
  <c r="Z24" i="2"/>
  <c r="AA24" i="2"/>
  <c r="AB24" i="2"/>
  <c r="AC24" i="2"/>
  <c r="AD24" i="2"/>
  <c r="AE24" i="2"/>
  <c r="S25" i="2"/>
  <c r="T25" i="2"/>
  <c r="U25" i="2"/>
  <c r="V25" i="2"/>
  <c r="W25" i="2"/>
  <c r="X25" i="2"/>
  <c r="Y25" i="2"/>
  <c r="Z25" i="2"/>
  <c r="AA25" i="2"/>
  <c r="AB25" i="2"/>
  <c r="AC25" i="2"/>
  <c r="AD25" i="2"/>
  <c r="AE25" i="2"/>
  <c r="S26" i="2"/>
  <c r="T26" i="2"/>
  <c r="U26" i="2"/>
  <c r="V26" i="2"/>
  <c r="W26" i="2"/>
  <c r="X26" i="2"/>
  <c r="Y26" i="2"/>
  <c r="Z26" i="2"/>
  <c r="AA26" i="2"/>
  <c r="AB26" i="2"/>
  <c r="AC26" i="2"/>
  <c r="AD26" i="2"/>
  <c r="AE26" i="2"/>
  <c r="S27" i="2"/>
  <c r="T27" i="2"/>
  <c r="U27" i="2"/>
  <c r="V27" i="2"/>
  <c r="W27" i="2"/>
  <c r="X27" i="2"/>
  <c r="Y27" i="2"/>
  <c r="Z27" i="2"/>
  <c r="AA27" i="2"/>
  <c r="AB27" i="2"/>
  <c r="AC27" i="2"/>
  <c r="AD27" i="2"/>
  <c r="AE27" i="2"/>
  <c r="S28" i="2"/>
  <c r="T28" i="2"/>
  <c r="U28" i="2"/>
  <c r="V28" i="2"/>
  <c r="W28" i="2"/>
  <c r="X28" i="2"/>
  <c r="Y28" i="2"/>
  <c r="Z28" i="2"/>
  <c r="AA28" i="2"/>
  <c r="AB28" i="2"/>
  <c r="AC28" i="2"/>
  <c r="AD28" i="2"/>
  <c r="AE28" i="2"/>
  <c r="S29" i="2"/>
  <c r="T29" i="2"/>
  <c r="U29" i="2"/>
  <c r="V29" i="2"/>
  <c r="W29" i="2"/>
  <c r="X29" i="2"/>
  <c r="Y29" i="2"/>
  <c r="Z29" i="2"/>
  <c r="AA29" i="2"/>
  <c r="AB29" i="2"/>
  <c r="AC29" i="2"/>
  <c r="AD29" i="2"/>
  <c r="AE29" i="2"/>
  <c r="S30" i="2"/>
  <c r="T30" i="2"/>
  <c r="U30" i="2"/>
  <c r="V30" i="2"/>
  <c r="W30" i="2"/>
  <c r="X30" i="2"/>
  <c r="Y30" i="2"/>
  <c r="Z30" i="2"/>
  <c r="AA30" i="2"/>
  <c r="AB30" i="2"/>
  <c r="AC30" i="2"/>
  <c r="AD30" i="2"/>
  <c r="AE30" i="2"/>
  <c r="S31" i="2"/>
  <c r="T31" i="2"/>
  <c r="U31" i="2"/>
  <c r="V31" i="2"/>
  <c r="W31" i="2"/>
  <c r="X31" i="2"/>
  <c r="Y31" i="2"/>
  <c r="Z31" i="2"/>
  <c r="AA31" i="2"/>
  <c r="AB31" i="2"/>
  <c r="AC31" i="2"/>
  <c r="AD31" i="2"/>
  <c r="AE31" i="2"/>
  <c r="S32" i="2"/>
  <c r="T32" i="2"/>
  <c r="U32" i="2"/>
  <c r="V32" i="2"/>
  <c r="W32" i="2"/>
  <c r="X32" i="2"/>
  <c r="Y32" i="2"/>
  <c r="Z32" i="2"/>
  <c r="AA32" i="2"/>
  <c r="AB32" i="2"/>
  <c r="AC32" i="2"/>
  <c r="AD32" i="2"/>
  <c r="AE32" i="2"/>
  <c r="S33" i="2"/>
  <c r="T33" i="2"/>
  <c r="U33" i="2"/>
  <c r="V33" i="2"/>
  <c r="W33" i="2"/>
  <c r="X33" i="2"/>
  <c r="Y33" i="2"/>
  <c r="Z33" i="2"/>
  <c r="AA33" i="2"/>
  <c r="AB33" i="2"/>
  <c r="AC33" i="2"/>
  <c r="AD33" i="2"/>
  <c r="AE33" i="2"/>
  <c r="S34" i="2"/>
  <c r="T34" i="2"/>
  <c r="U34" i="2"/>
  <c r="V34" i="2"/>
  <c r="W34" i="2"/>
  <c r="X34" i="2"/>
  <c r="Y34" i="2"/>
  <c r="Z34" i="2"/>
  <c r="AA34" i="2"/>
  <c r="AB34" i="2"/>
  <c r="AC34" i="2"/>
  <c r="AD34" i="2"/>
  <c r="AE34" i="2"/>
  <c r="S35" i="2"/>
  <c r="T35" i="2"/>
  <c r="U35" i="2"/>
  <c r="V35" i="2"/>
  <c r="W35" i="2"/>
  <c r="X35" i="2"/>
  <c r="Y35" i="2"/>
  <c r="Z35" i="2"/>
  <c r="AA35" i="2"/>
  <c r="AB35" i="2"/>
  <c r="AC35" i="2"/>
  <c r="AD35" i="2"/>
  <c r="AE35" i="2"/>
  <c r="S36" i="2"/>
  <c r="T36" i="2"/>
  <c r="U36" i="2"/>
  <c r="V36" i="2"/>
  <c r="W36" i="2"/>
  <c r="X36" i="2"/>
  <c r="Y36" i="2"/>
  <c r="Z36" i="2"/>
  <c r="AA36" i="2"/>
  <c r="AB36" i="2"/>
  <c r="AC36" i="2"/>
  <c r="AD36" i="2"/>
  <c r="AE36" i="2"/>
  <c r="S37" i="2"/>
  <c r="T37" i="2"/>
  <c r="U37" i="2"/>
  <c r="V37" i="2"/>
  <c r="W37" i="2"/>
  <c r="X37" i="2"/>
  <c r="Y37" i="2"/>
  <c r="Z37" i="2"/>
  <c r="AA37" i="2"/>
  <c r="AB37" i="2"/>
  <c r="AC37" i="2"/>
  <c r="AD37" i="2"/>
  <c r="AE37" i="2"/>
  <c r="S38" i="2"/>
  <c r="T38" i="2"/>
  <c r="U38" i="2"/>
  <c r="V38" i="2"/>
  <c r="W38" i="2"/>
  <c r="X38" i="2"/>
  <c r="Y38" i="2"/>
  <c r="Z38" i="2"/>
  <c r="AA38" i="2"/>
  <c r="AB38" i="2"/>
  <c r="AC38" i="2"/>
  <c r="AD38" i="2"/>
  <c r="AE38" i="2"/>
  <c r="S39" i="2"/>
  <c r="T39" i="2"/>
  <c r="U39" i="2"/>
  <c r="V39" i="2"/>
  <c r="W39" i="2"/>
  <c r="X39" i="2"/>
  <c r="Y39" i="2"/>
  <c r="Z39" i="2"/>
  <c r="AA39" i="2"/>
  <c r="AB39" i="2"/>
  <c r="AC39" i="2"/>
  <c r="AD39" i="2"/>
  <c r="AE39" i="2"/>
  <c r="S40" i="2"/>
  <c r="T40" i="2"/>
  <c r="U40" i="2"/>
  <c r="V40" i="2"/>
  <c r="W40" i="2"/>
  <c r="X40" i="2"/>
  <c r="Y40" i="2"/>
  <c r="Z40" i="2"/>
  <c r="AA40" i="2"/>
  <c r="AB40" i="2"/>
  <c r="AC40" i="2"/>
  <c r="AD40" i="2"/>
  <c r="AE40" i="2"/>
  <c r="S41" i="2"/>
  <c r="T41" i="2"/>
  <c r="U41" i="2"/>
  <c r="V41" i="2"/>
  <c r="W41" i="2"/>
  <c r="X41" i="2"/>
  <c r="Y41" i="2"/>
  <c r="Z41" i="2"/>
  <c r="AA41" i="2"/>
  <c r="AB41" i="2"/>
  <c r="AC41" i="2"/>
  <c r="AD41" i="2"/>
  <c r="AE41" i="2"/>
  <c r="S42" i="2"/>
  <c r="T42" i="2"/>
  <c r="U42" i="2"/>
  <c r="V42" i="2"/>
  <c r="W42" i="2"/>
  <c r="X42" i="2"/>
  <c r="Y42" i="2"/>
  <c r="Z42" i="2"/>
  <c r="AA42" i="2"/>
  <c r="AB42" i="2"/>
  <c r="AC42" i="2"/>
  <c r="AD42" i="2"/>
  <c r="AE42" i="2"/>
  <c r="S43" i="2"/>
  <c r="T43" i="2"/>
  <c r="U43" i="2"/>
  <c r="V43" i="2"/>
  <c r="W43" i="2"/>
  <c r="X43" i="2"/>
  <c r="Y43" i="2"/>
  <c r="Z43" i="2"/>
  <c r="AA43" i="2"/>
  <c r="AB43" i="2"/>
  <c r="AC43" i="2"/>
  <c r="AD43" i="2"/>
  <c r="AE43" i="2"/>
  <c r="S44" i="2"/>
  <c r="T44" i="2"/>
  <c r="U44" i="2"/>
  <c r="V44" i="2"/>
  <c r="W44" i="2"/>
  <c r="X44" i="2"/>
  <c r="Y44" i="2"/>
  <c r="Z44" i="2"/>
  <c r="AA44" i="2"/>
  <c r="AB44" i="2"/>
  <c r="AC44" i="2"/>
  <c r="AD44" i="2"/>
  <c r="AE44" i="2"/>
  <c r="S45" i="2"/>
  <c r="T45" i="2"/>
  <c r="U45" i="2"/>
  <c r="V45" i="2"/>
  <c r="W45" i="2"/>
  <c r="X45" i="2"/>
  <c r="Y45" i="2"/>
  <c r="Z45" i="2"/>
  <c r="AA45" i="2"/>
  <c r="AB45" i="2"/>
  <c r="AC45" i="2"/>
  <c r="AD45" i="2"/>
  <c r="AE45" i="2"/>
  <c r="S46" i="2"/>
  <c r="T46" i="2"/>
  <c r="U46" i="2"/>
  <c r="V46" i="2"/>
  <c r="W46" i="2"/>
  <c r="X46" i="2"/>
  <c r="Y46" i="2"/>
  <c r="Z46" i="2"/>
  <c r="AA46" i="2"/>
  <c r="AB46" i="2"/>
  <c r="AC46" i="2"/>
  <c r="AD46" i="2"/>
  <c r="AE46" i="2"/>
  <c r="S47" i="2"/>
  <c r="T47" i="2"/>
  <c r="U47" i="2"/>
  <c r="V47" i="2"/>
  <c r="W47" i="2"/>
  <c r="X47" i="2"/>
  <c r="Y47" i="2"/>
  <c r="Z47" i="2"/>
  <c r="AA47" i="2"/>
  <c r="AB47" i="2"/>
  <c r="AC47" i="2"/>
  <c r="AD47" i="2"/>
  <c r="AE47" i="2"/>
  <c r="S48" i="2"/>
  <c r="T48" i="2"/>
  <c r="U48" i="2"/>
  <c r="V48" i="2"/>
  <c r="W48" i="2"/>
  <c r="X48" i="2"/>
  <c r="Y48" i="2"/>
  <c r="Z48" i="2"/>
  <c r="AA48" i="2"/>
  <c r="AB48" i="2"/>
  <c r="AC48" i="2"/>
  <c r="AD48" i="2"/>
  <c r="AE48" i="2"/>
  <c r="S49" i="2"/>
  <c r="T49" i="2"/>
  <c r="U49" i="2"/>
  <c r="V49" i="2"/>
  <c r="W49" i="2"/>
  <c r="X49" i="2"/>
  <c r="Y49" i="2"/>
  <c r="Z49" i="2"/>
  <c r="AA49" i="2"/>
  <c r="AB49" i="2"/>
  <c r="AC49" i="2"/>
  <c r="AD49" i="2"/>
  <c r="AE49" i="2"/>
  <c r="S50" i="2"/>
  <c r="T50" i="2"/>
  <c r="U50" i="2"/>
  <c r="V50" i="2"/>
  <c r="W50" i="2"/>
  <c r="X50" i="2"/>
  <c r="Y50" i="2"/>
  <c r="Z50" i="2"/>
  <c r="AA50" i="2"/>
  <c r="AB50" i="2"/>
  <c r="AC50" i="2"/>
  <c r="AD50" i="2"/>
  <c r="AE50" i="2"/>
  <c r="S51" i="2"/>
  <c r="T51" i="2"/>
  <c r="U51" i="2"/>
  <c r="V51" i="2"/>
  <c r="W51" i="2"/>
  <c r="X51" i="2"/>
  <c r="Y51" i="2"/>
  <c r="Z51" i="2"/>
  <c r="AA51" i="2"/>
  <c r="AB51" i="2"/>
  <c r="AC51" i="2"/>
  <c r="AD51" i="2"/>
  <c r="AE51" i="2"/>
  <c r="S52" i="2"/>
  <c r="T52" i="2"/>
  <c r="U52" i="2"/>
  <c r="V52" i="2"/>
  <c r="W52" i="2"/>
  <c r="X52" i="2"/>
  <c r="Y52" i="2"/>
  <c r="Z52" i="2"/>
  <c r="AA52" i="2"/>
  <c r="AB52" i="2"/>
  <c r="AC52" i="2"/>
  <c r="AD52" i="2"/>
  <c r="AE52" i="2"/>
  <c r="S53" i="2"/>
  <c r="T53" i="2"/>
  <c r="U53" i="2"/>
  <c r="V53" i="2"/>
  <c r="W53" i="2"/>
  <c r="X53" i="2"/>
  <c r="Y53" i="2"/>
  <c r="Z53" i="2"/>
  <c r="AA53" i="2"/>
  <c r="AB53" i="2"/>
  <c r="AC53" i="2"/>
  <c r="AD53" i="2"/>
  <c r="AE53" i="2"/>
  <c r="S54" i="2"/>
  <c r="T54" i="2"/>
  <c r="U54" i="2"/>
  <c r="V54" i="2"/>
  <c r="W54" i="2"/>
  <c r="X54" i="2"/>
  <c r="Y54" i="2"/>
  <c r="Z54" i="2"/>
  <c r="AA54" i="2"/>
  <c r="AB54" i="2"/>
  <c r="AC54" i="2"/>
  <c r="AD54" i="2"/>
  <c r="AE54" i="2"/>
  <c r="S55" i="2"/>
  <c r="T55" i="2"/>
  <c r="U55" i="2"/>
  <c r="V55" i="2"/>
  <c r="W55" i="2"/>
  <c r="X55" i="2"/>
  <c r="Y55" i="2"/>
  <c r="Z55" i="2"/>
  <c r="AA55" i="2"/>
  <c r="AB55" i="2"/>
  <c r="AC55" i="2"/>
  <c r="AD55" i="2"/>
  <c r="AE55" i="2"/>
  <c r="S56" i="2"/>
  <c r="T56" i="2"/>
  <c r="U56" i="2"/>
  <c r="V56" i="2"/>
  <c r="W56" i="2"/>
  <c r="X56" i="2"/>
  <c r="Y56" i="2"/>
  <c r="Z56" i="2"/>
  <c r="AA56" i="2"/>
  <c r="AB56" i="2"/>
  <c r="AC56" i="2"/>
  <c r="AD56" i="2"/>
  <c r="AE56" i="2"/>
  <c r="S57" i="2"/>
  <c r="T57" i="2"/>
  <c r="U57" i="2"/>
  <c r="V57" i="2"/>
  <c r="W57" i="2"/>
  <c r="X57" i="2"/>
  <c r="Y57" i="2"/>
  <c r="Z57" i="2"/>
  <c r="AA57" i="2"/>
  <c r="AB57" i="2"/>
  <c r="AC57" i="2"/>
  <c r="AD57" i="2"/>
  <c r="AE57" i="2"/>
  <c r="S58" i="2"/>
  <c r="T58" i="2"/>
  <c r="U58" i="2"/>
  <c r="V58" i="2"/>
  <c r="W58" i="2"/>
  <c r="X58" i="2"/>
  <c r="Y58" i="2"/>
  <c r="Z58" i="2"/>
  <c r="AA58" i="2"/>
  <c r="AB58" i="2"/>
  <c r="AC58" i="2"/>
  <c r="AD58" i="2"/>
  <c r="AE58" i="2"/>
  <c r="S59" i="2"/>
  <c r="T59" i="2"/>
  <c r="U59" i="2"/>
  <c r="V59" i="2"/>
  <c r="W59" i="2"/>
  <c r="X59" i="2"/>
  <c r="Y59" i="2"/>
  <c r="Z59" i="2"/>
  <c r="AA59" i="2"/>
  <c r="AB59" i="2"/>
  <c r="AC59" i="2"/>
  <c r="AD59" i="2"/>
  <c r="AE59" i="2"/>
  <c r="S60" i="2"/>
  <c r="T60" i="2"/>
  <c r="U60" i="2"/>
  <c r="V60" i="2"/>
  <c r="W60" i="2"/>
  <c r="X60" i="2"/>
  <c r="Y60" i="2"/>
  <c r="Z60" i="2"/>
  <c r="AA60" i="2"/>
  <c r="AB60" i="2"/>
  <c r="AC60" i="2"/>
  <c r="AD60" i="2"/>
  <c r="AE60" i="2"/>
  <c r="S61" i="2"/>
  <c r="T61" i="2"/>
  <c r="U61" i="2"/>
  <c r="V61" i="2"/>
  <c r="W61" i="2"/>
  <c r="X61" i="2"/>
  <c r="Y61" i="2"/>
  <c r="Z61" i="2"/>
  <c r="AA61" i="2"/>
  <c r="AB61" i="2"/>
  <c r="AC61" i="2"/>
  <c r="AD61" i="2"/>
  <c r="AE61" i="2"/>
  <c r="S62" i="2"/>
  <c r="T62" i="2"/>
  <c r="U62" i="2"/>
  <c r="V62" i="2"/>
  <c r="W62" i="2"/>
  <c r="X62" i="2"/>
  <c r="Y62" i="2"/>
  <c r="Z62" i="2"/>
  <c r="AA62" i="2"/>
  <c r="AB62" i="2"/>
  <c r="AC62" i="2"/>
  <c r="AD62" i="2"/>
  <c r="AE62" i="2"/>
  <c r="S63" i="2"/>
  <c r="T63" i="2"/>
  <c r="U63" i="2"/>
  <c r="V63" i="2"/>
  <c r="W63" i="2"/>
  <c r="X63" i="2"/>
  <c r="Y63" i="2"/>
  <c r="Z63" i="2"/>
  <c r="AA63" i="2"/>
  <c r="AB63" i="2"/>
  <c r="AC63" i="2"/>
  <c r="AD63" i="2"/>
  <c r="AE63" i="2"/>
  <c r="S64" i="2"/>
  <c r="T64" i="2"/>
  <c r="U64" i="2"/>
  <c r="V64" i="2"/>
  <c r="W64" i="2"/>
  <c r="X64" i="2"/>
  <c r="Y64" i="2"/>
  <c r="Z64" i="2"/>
  <c r="AA64" i="2"/>
  <c r="AB64" i="2"/>
  <c r="AC64" i="2"/>
  <c r="AD64" i="2"/>
  <c r="AE64" i="2"/>
  <c r="S65" i="2"/>
  <c r="T65" i="2"/>
  <c r="U65" i="2"/>
  <c r="V65" i="2"/>
  <c r="W65" i="2"/>
  <c r="X65" i="2"/>
  <c r="Y65" i="2"/>
  <c r="Z65" i="2"/>
  <c r="AA65" i="2"/>
  <c r="AB65" i="2"/>
  <c r="AC65" i="2"/>
  <c r="AD65" i="2"/>
  <c r="AE65" i="2"/>
  <c r="S66" i="2"/>
  <c r="T66" i="2"/>
  <c r="U66" i="2"/>
  <c r="V66" i="2"/>
  <c r="W66" i="2"/>
  <c r="X66" i="2"/>
  <c r="Y66" i="2"/>
  <c r="Z66" i="2"/>
  <c r="AA66" i="2"/>
  <c r="AB66" i="2"/>
  <c r="AC66" i="2"/>
  <c r="AD66" i="2"/>
  <c r="AE66" i="2"/>
  <c r="S67" i="2"/>
  <c r="T67" i="2"/>
  <c r="U67" i="2"/>
  <c r="V67" i="2"/>
  <c r="W67" i="2"/>
  <c r="X67" i="2"/>
  <c r="Y67" i="2"/>
  <c r="Z67" i="2"/>
  <c r="AA67" i="2"/>
  <c r="AB67" i="2"/>
  <c r="AC67" i="2"/>
  <c r="AD67" i="2"/>
  <c r="AE67" i="2"/>
  <c r="S68" i="2"/>
  <c r="T68" i="2"/>
  <c r="U68" i="2"/>
  <c r="V68" i="2"/>
  <c r="W68" i="2"/>
  <c r="X68" i="2"/>
  <c r="Y68" i="2"/>
  <c r="Z68" i="2"/>
  <c r="AA68" i="2"/>
  <c r="AB68" i="2"/>
  <c r="AC68" i="2"/>
  <c r="AD68" i="2"/>
  <c r="AE68" i="2"/>
  <c r="S69" i="2"/>
  <c r="T69" i="2"/>
  <c r="U69" i="2"/>
  <c r="V69" i="2"/>
  <c r="W69" i="2"/>
  <c r="X69" i="2"/>
  <c r="Y69" i="2"/>
  <c r="Z69" i="2"/>
  <c r="AA69" i="2"/>
  <c r="AB69" i="2"/>
  <c r="AC69" i="2"/>
  <c r="AD69" i="2"/>
  <c r="AE69" i="2"/>
  <c r="S70" i="2"/>
  <c r="T70" i="2"/>
  <c r="U70" i="2"/>
  <c r="V70" i="2"/>
  <c r="W70" i="2"/>
  <c r="X70" i="2"/>
  <c r="Y70" i="2"/>
  <c r="Z70" i="2"/>
  <c r="AA70" i="2"/>
  <c r="AB70" i="2"/>
  <c r="AC70" i="2"/>
  <c r="AD70" i="2"/>
  <c r="AE70" i="2"/>
  <c r="S71" i="2"/>
  <c r="T71" i="2"/>
  <c r="U71" i="2"/>
  <c r="V71" i="2"/>
  <c r="W71" i="2"/>
  <c r="X71" i="2"/>
  <c r="Y71" i="2"/>
  <c r="Z71" i="2"/>
  <c r="AA71" i="2"/>
  <c r="AB71" i="2"/>
  <c r="AC71" i="2"/>
  <c r="AD71" i="2"/>
  <c r="AE71" i="2"/>
  <c r="S72" i="2"/>
  <c r="T72" i="2"/>
  <c r="U72" i="2"/>
  <c r="V72" i="2"/>
  <c r="W72" i="2"/>
  <c r="X72" i="2"/>
  <c r="Y72" i="2"/>
  <c r="Z72" i="2"/>
  <c r="AA72" i="2"/>
  <c r="AB72" i="2"/>
  <c r="AC72" i="2"/>
  <c r="AD72" i="2"/>
  <c r="AE72" i="2"/>
  <c r="S73" i="2"/>
  <c r="T73" i="2"/>
  <c r="U73" i="2"/>
  <c r="V73" i="2"/>
  <c r="W73" i="2"/>
  <c r="X73" i="2"/>
  <c r="Y73" i="2"/>
  <c r="Z73" i="2"/>
  <c r="AA73" i="2"/>
  <c r="AB73" i="2"/>
  <c r="AC73" i="2"/>
  <c r="AD73" i="2"/>
  <c r="AE73" i="2"/>
  <c r="S74" i="2"/>
  <c r="T74" i="2"/>
  <c r="U74" i="2"/>
  <c r="V74" i="2"/>
  <c r="W74" i="2"/>
  <c r="X74" i="2"/>
  <c r="Y74" i="2"/>
  <c r="Z74" i="2"/>
  <c r="AA74" i="2"/>
  <c r="AB74" i="2"/>
  <c r="AC74" i="2"/>
  <c r="AD74" i="2"/>
  <c r="AE74" i="2"/>
  <c r="S75" i="2"/>
  <c r="T75" i="2"/>
  <c r="U75" i="2"/>
  <c r="V75" i="2"/>
  <c r="W75" i="2"/>
  <c r="X75" i="2"/>
  <c r="Y75" i="2"/>
  <c r="Z75" i="2"/>
  <c r="AA75" i="2"/>
  <c r="AB75" i="2"/>
  <c r="AC75" i="2"/>
  <c r="AD75" i="2"/>
  <c r="AE75" i="2"/>
  <c r="S76" i="2"/>
  <c r="T76" i="2"/>
  <c r="U76" i="2"/>
  <c r="V76" i="2"/>
  <c r="W76" i="2"/>
  <c r="X76" i="2"/>
  <c r="Y76" i="2"/>
  <c r="Z76" i="2"/>
  <c r="AA76" i="2"/>
  <c r="AB76" i="2"/>
  <c r="AC76" i="2"/>
  <c r="AD76" i="2"/>
  <c r="AE76" i="2"/>
  <c r="S77" i="2"/>
  <c r="T77" i="2"/>
  <c r="U77" i="2"/>
  <c r="V77" i="2"/>
  <c r="W77" i="2"/>
  <c r="X77" i="2"/>
  <c r="Y77" i="2"/>
  <c r="Z77" i="2"/>
  <c r="AA77" i="2"/>
  <c r="AB77" i="2"/>
  <c r="AC77" i="2"/>
  <c r="AD77" i="2"/>
  <c r="AE77" i="2"/>
  <c r="S78" i="2"/>
  <c r="T78" i="2"/>
  <c r="U78" i="2"/>
  <c r="V78" i="2"/>
  <c r="W78" i="2"/>
  <c r="X78" i="2"/>
  <c r="Y78" i="2"/>
  <c r="Z78" i="2"/>
  <c r="AA78" i="2"/>
  <c r="AB78" i="2"/>
  <c r="AC78" i="2"/>
  <c r="AD78" i="2"/>
  <c r="AE78" i="2"/>
  <c r="S79" i="2"/>
  <c r="T79" i="2"/>
  <c r="U79" i="2"/>
  <c r="V79" i="2"/>
  <c r="W79" i="2"/>
  <c r="X79" i="2"/>
  <c r="Y79" i="2"/>
  <c r="Z79" i="2"/>
  <c r="AA79" i="2"/>
  <c r="AB79" i="2"/>
  <c r="AC79" i="2"/>
  <c r="AD79" i="2"/>
  <c r="AE79" i="2"/>
  <c r="S80" i="2"/>
  <c r="T80" i="2"/>
  <c r="U80" i="2"/>
  <c r="V80" i="2"/>
  <c r="W80" i="2"/>
  <c r="X80" i="2"/>
  <c r="Y80" i="2"/>
  <c r="Z80" i="2"/>
  <c r="AA80" i="2"/>
  <c r="AB80" i="2"/>
  <c r="AC80" i="2"/>
  <c r="AD80" i="2"/>
  <c r="AE80" i="2"/>
  <c r="S81" i="2"/>
  <c r="T81" i="2"/>
  <c r="U81" i="2"/>
  <c r="V81" i="2"/>
  <c r="W81" i="2"/>
  <c r="X81" i="2"/>
  <c r="Y81" i="2"/>
  <c r="Z81" i="2"/>
  <c r="AA81" i="2"/>
  <c r="AB81" i="2"/>
  <c r="AC81" i="2"/>
  <c r="AD81" i="2"/>
  <c r="AE81" i="2"/>
  <c r="S82" i="2"/>
  <c r="T82" i="2"/>
  <c r="U82" i="2"/>
  <c r="V82" i="2"/>
  <c r="W82" i="2"/>
  <c r="X82" i="2"/>
  <c r="Y82" i="2"/>
  <c r="Z82" i="2"/>
  <c r="AA82" i="2"/>
  <c r="AB82" i="2"/>
  <c r="AC82" i="2"/>
  <c r="AD82" i="2"/>
  <c r="AE82" i="2"/>
  <c r="S83" i="2"/>
  <c r="T83" i="2"/>
  <c r="U83" i="2"/>
  <c r="V83" i="2"/>
  <c r="W83" i="2"/>
  <c r="X83" i="2"/>
  <c r="Y83" i="2"/>
  <c r="Z83" i="2"/>
  <c r="AA83" i="2"/>
  <c r="AB83" i="2"/>
  <c r="AC83" i="2"/>
  <c r="AD83" i="2"/>
  <c r="AE83" i="2"/>
  <c r="S84" i="2"/>
  <c r="T84" i="2"/>
  <c r="U84" i="2"/>
  <c r="V84" i="2"/>
  <c r="W84" i="2"/>
  <c r="X84" i="2"/>
  <c r="Y84" i="2"/>
  <c r="Z84" i="2"/>
  <c r="AA84" i="2"/>
  <c r="AB84" i="2"/>
  <c r="AC84" i="2"/>
  <c r="AD84" i="2"/>
  <c r="AE84" i="2"/>
  <c r="S85" i="2"/>
  <c r="T85" i="2"/>
  <c r="U85" i="2"/>
  <c r="V85" i="2"/>
  <c r="W85" i="2"/>
  <c r="X85" i="2"/>
  <c r="Y85" i="2"/>
  <c r="Z85" i="2"/>
  <c r="AA85" i="2"/>
  <c r="AB85" i="2"/>
  <c r="AC85" i="2"/>
  <c r="AD85" i="2"/>
  <c r="AE85" i="2"/>
  <c r="S86" i="2"/>
  <c r="T86" i="2"/>
  <c r="U86" i="2"/>
  <c r="V86" i="2"/>
  <c r="W86" i="2"/>
  <c r="X86" i="2"/>
  <c r="Y86" i="2"/>
  <c r="Z86" i="2"/>
  <c r="AA86" i="2"/>
  <c r="AB86" i="2"/>
  <c r="AC86" i="2"/>
  <c r="AD86" i="2"/>
  <c r="AE86" i="2"/>
  <c r="S87" i="2"/>
  <c r="T87" i="2"/>
  <c r="U87" i="2"/>
  <c r="V87" i="2"/>
  <c r="W87" i="2"/>
  <c r="X87" i="2"/>
  <c r="Y87" i="2"/>
  <c r="Z87" i="2"/>
  <c r="AA87" i="2"/>
  <c r="AB87" i="2"/>
  <c r="AC87" i="2"/>
  <c r="AD87" i="2"/>
  <c r="AE87" i="2"/>
  <c r="S88" i="2"/>
  <c r="T88" i="2"/>
  <c r="U88" i="2"/>
  <c r="V88" i="2"/>
  <c r="W88" i="2"/>
  <c r="X88" i="2"/>
  <c r="Y88" i="2"/>
  <c r="Z88" i="2"/>
  <c r="AA88" i="2"/>
  <c r="AB88" i="2"/>
  <c r="AC88" i="2"/>
  <c r="AD88" i="2"/>
  <c r="AE88" i="2"/>
  <c r="S89" i="2"/>
  <c r="T89" i="2"/>
  <c r="U89" i="2"/>
  <c r="V89" i="2"/>
  <c r="W89" i="2"/>
  <c r="X89" i="2"/>
  <c r="Y89" i="2"/>
  <c r="Z89" i="2"/>
  <c r="AA89" i="2"/>
  <c r="AB89" i="2"/>
  <c r="AC89" i="2"/>
  <c r="AD89" i="2"/>
  <c r="AE89" i="2"/>
  <c r="S90" i="2"/>
  <c r="T90" i="2"/>
  <c r="U90" i="2"/>
  <c r="V90" i="2"/>
  <c r="W90" i="2"/>
  <c r="X90" i="2"/>
  <c r="Y90" i="2"/>
  <c r="Z90" i="2"/>
  <c r="AA90" i="2"/>
  <c r="AB90" i="2"/>
  <c r="AC90" i="2"/>
  <c r="AD90" i="2"/>
  <c r="AE90" i="2"/>
  <c r="S91" i="2"/>
  <c r="T91" i="2"/>
  <c r="U91" i="2"/>
  <c r="V91" i="2"/>
  <c r="W91" i="2"/>
  <c r="X91" i="2"/>
  <c r="Y91" i="2"/>
  <c r="Z91" i="2"/>
  <c r="AA91" i="2"/>
  <c r="AB91" i="2"/>
  <c r="AC91" i="2"/>
  <c r="AD91" i="2"/>
  <c r="AE91" i="2"/>
  <c r="S92" i="2"/>
  <c r="T92" i="2"/>
  <c r="U92" i="2"/>
  <c r="V92" i="2"/>
  <c r="W92" i="2"/>
  <c r="X92" i="2"/>
  <c r="Y92" i="2"/>
  <c r="Z92" i="2"/>
  <c r="AA92" i="2"/>
  <c r="AB92" i="2"/>
  <c r="AC92" i="2"/>
  <c r="AD92" i="2"/>
  <c r="AE92" i="2"/>
  <c r="S93" i="2"/>
  <c r="T93" i="2"/>
  <c r="U93" i="2"/>
  <c r="V93" i="2"/>
  <c r="W93" i="2"/>
  <c r="X93" i="2"/>
  <c r="Y93" i="2"/>
  <c r="Z93" i="2"/>
  <c r="AA93" i="2"/>
  <c r="AB93" i="2"/>
  <c r="AC93" i="2"/>
  <c r="AD93" i="2"/>
  <c r="AE93" i="2"/>
  <c r="S94" i="2"/>
  <c r="T94" i="2"/>
  <c r="U94" i="2"/>
  <c r="V94" i="2"/>
  <c r="W94" i="2"/>
  <c r="X94" i="2"/>
  <c r="Y94" i="2"/>
  <c r="Z94" i="2"/>
  <c r="AA94" i="2"/>
  <c r="AB94" i="2"/>
  <c r="AC94" i="2"/>
  <c r="AD94" i="2"/>
  <c r="AE94" i="2"/>
  <c r="S95" i="2"/>
  <c r="T95" i="2"/>
  <c r="U95" i="2"/>
  <c r="V95" i="2"/>
  <c r="W95" i="2"/>
  <c r="X95" i="2"/>
  <c r="Y95" i="2"/>
  <c r="Z95" i="2"/>
  <c r="AA95" i="2"/>
  <c r="AB95" i="2"/>
  <c r="AC95" i="2"/>
  <c r="AD95" i="2"/>
  <c r="AE95" i="2"/>
  <c r="S96" i="2"/>
  <c r="T96" i="2"/>
  <c r="U96" i="2"/>
  <c r="V96" i="2"/>
  <c r="W96" i="2"/>
  <c r="X96" i="2"/>
  <c r="Y96" i="2"/>
  <c r="Z96" i="2"/>
  <c r="AA96" i="2"/>
  <c r="AB96" i="2"/>
  <c r="AC96" i="2"/>
  <c r="AD96" i="2"/>
  <c r="AE96" i="2"/>
  <c r="S97" i="2"/>
  <c r="T97" i="2"/>
  <c r="U97" i="2"/>
  <c r="V97" i="2"/>
  <c r="W97" i="2"/>
  <c r="X97" i="2"/>
  <c r="Y97" i="2"/>
  <c r="Z97" i="2"/>
  <c r="AA97" i="2"/>
  <c r="AB97" i="2"/>
  <c r="AC97" i="2"/>
  <c r="AD97" i="2"/>
  <c r="AE97" i="2"/>
  <c r="S98" i="2"/>
  <c r="T98" i="2"/>
  <c r="U98" i="2"/>
  <c r="V98" i="2"/>
  <c r="W98" i="2"/>
  <c r="X98" i="2"/>
  <c r="Y98" i="2"/>
  <c r="Z98" i="2"/>
  <c r="AA98" i="2"/>
  <c r="AB98" i="2"/>
  <c r="AC98" i="2"/>
  <c r="AD98" i="2"/>
  <c r="AE98" i="2"/>
  <c r="S99" i="2"/>
  <c r="T99" i="2"/>
  <c r="U99" i="2"/>
  <c r="V99" i="2"/>
  <c r="W99" i="2"/>
  <c r="X99" i="2"/>
  <c r="Y99" i="2"/>
  <c r="Z99" i="2"/>
  <c r="AA99" i="2"/>
  <c r="AB99" i="2"/>
  <c r="AC99" i="2"/>
  <c r="AD99" i="2"/>
  <c r="AE99" i="2"/>
  <c r="S100" i="2"/>
  <c r="T100" i="2"/>
  <c r="U100" i="2"/>
  <c r="V100" i="2"/>
  <c r="W100" i="2"/>
  <c r="X100" i="2"/>
  <c r="Y100" i="2"/>
  <c r="Z100" i="2"/>
  <c r="AA100" i="2"/>
  <c r="AB100" i="2"/>
  <c r="AC100" i="2"/>
  <c r="AD100" i="2"/>
  <c r="AE100" i="2"/>
  <c r="S101" i="2"/>
  <c r="T101" i="2"/>
  <c r="U101" i="2"/>
  <c r="V101" i="2"/>
  <c r="W101" i="2"/>
  <c r="X101" i="2"/>
  <c r="Y101" i="2"/>
  <c r="Z101" i="2"/>
  <c r="AA101" i="2"/>
  <c r="AB101" i="2"/>
  <c r="AC101" i="2"/>
  <c r="AD101" i="2"/>
  <c r="AE101" i="2"/>
  <c r="S102" i="2"/>
  <c r="T102" i="2"/>
  <c r="U102" i="2"/>
  <c r="V102" i="2"/>
  <c r="W102" i="2"/>
  <c r="X102" i="2"/>
  <c r="Y102" i="2"/>
  <c r="Z102" i="2"/>
  <c r="AA102" i="2"/>
  <c r="AB102" i="2"/>
  <c r="AC102" i="2"/>
  <c r="AD102" i="2"/>
  <c r="AE102" i="2"/>
  <c r="S103" i="2"/>
  <c r="T103" i="2"/>
  <c r="U103" i="2"/>
  <c r="V103" i="2"/>
  <c r="W103" i="2"/>
  <c r="X103" i="2"/>
  <c r="Y103" i="2"/>
  <c r="Z103" i="2"/>
  <c r="AA103" i="2"/>
  <c r="AB103" i="2"/>
  <c r="AC103" i="2"/>
  <c r="AD103" i="2"/>
  <c r="AE103" i="2"/>
  <c r="AE4" i="2"/>
  <c r="AD4" i="2"/>
  <c r="AC4" i="2"/>
  <c r="AB4" i="2"/>
  <c r="AA4" i="2"/>
  <c r="Z4" i="2"/>
  <c r="Y4" i="2"/>
  <c r="X4" i="2"/>
  <c r="W4" i="2"/>
  <c r="V4" i="2"/>
  <c r="U4" i="2"/>
  <c r="T4" i="2"/>
  <c r="C8" i="1"/>
  <c r="M8" i="1" s="1"/>
  <c r="M16" i="1" l="1"/>
</calcChain>
</file>

<file path=xl/sharedStrings.xml><?xml version="1.0" encoding="utf-8"?>
<sst xmlns="http://schemas.openxmlformats.org/spreadsheetml/2006/main" count="166" uniqueCount="68">
  <si>
    <t>Megjegyzés</t>
  </si>
  <si>
    <t>Vízmérce neve:</t>
  </si>
  <si>
    <r>
      <t>Folyó</t>
    </r>
    <r>
      <rPr>
        <sz val="11"/>
        <color theme="1"/>
        <rFont val="Proxima Nova Rg"/>
        <family val="3"/>
      </rPr>
      <t xml:space="preserve">: </t>
    </r>
  </si>
  <si>
    <r>
      <t>Fkm</t>
    </r>
    <r>
      <rPr>
        <sz val="11"/>
        <color theme="1"/>
        <rFont val="Proxima Nova Rg"/>
        <family val="3"/>
      </rPr>
      <t>:</t>
    </r>
  </si>
  <si>
    <t>Törzsszám:</t>
  </si>
  <si>
    <r>
      <t>„0” pont</t>
    </r>
    <r>
      <rPr>
        <sz val="11"/>
        <color theme="1"/>
        <rFont val="Proxima Nova Rg"/>
        <family val="3"/>
      </rPr>
      <t>:</t>
    </r>
  </si>
  <si>
    <r>
      <t>LKV</t>
    </r>
    <r>
      <rPr>
        <sz val="11"/>
        <color theme="1"/>
        <rFont val="Proxima Nova Rg"/>
        <family val="3"/>
      </rPr>
      <t>:</t>
    </r>
  </si>
  <si>
    <r>
      <t>LNV</t>
    </r>
    <r>
      <rPr>
        <sz val="11"/>
        <color theme="1"/>
        <rFont val="Proxima Nova Rg"/>
        <family val="3"/>
      </rPr>
      <t>:</t>
    </r>
  </si>
  <si>
    <t>MÁSZ:</t>
  </si>
  <si>
    <t>Nevezetes vízállások</t>
  </si>
  <si>
    <r>
      <t>átl. KV</t>
    </r>
    <r>
      <rPr>
        <vertAlign val="subscript"/>
        <sz val="11"/>
        <color theme="1"/>
        <rFont val="Proxima Nova Rg"/>
        <family val="3"/>
      </rPr>
      <t>1982-2022</t>
    </r>
  </si>
  <si>
    <r>
      <t>KÖV</t>
    </r>
    <r>
      <rPr>
        <vertAlign val="subscript"/>
        <sz val="11"/>
        <color theme="1"/>
        <rFont val="Proxima Nova Rg"/>
        <family val="3"/>
      </rPr>
      <t>1982-2022</t>
    </r>
  </si>
  <si>
    <r>
      <t>H</t>
    </r>
    <r>
      <rPr>
        <vertAlign val="subscript"/>
        <sz val="11"/>
        <color theme="1"/>
        <rFont val="Proxima Nova Rg"/>
        <family val="3"/>
      </rPr>
      <t>80%</t>
    </r>
    <r>
      <rPr>
        <sz val="11"/>
        <color theme="1"/>
        <rFont val="Proxima Nova Rg"/>
        <family val="3"/>
      </rPr>
      <t xml:space="preserve"> </t>
    </r>
    <r>
      <rPr>
        <vertAlign val="superscript"/>
        <sz val="11"/>
        <color theme="1"/>
        <rFont val="Proxima Nova Rg"/>
        <family val="3"/>
      </rPr>
      <t>1982-2022</t>
    </r>
    <r>
      <rPr>
        <sz val="11"/>
        <color theme="1"/>
        <rFont val="Proxima Nova Rg"/>
        <family val="3"/>
      </rPr>
      <t xml:space="preserve"> </t>
    </r>
  </si>
  <si>
    <r>
      <t>H</t>
    </r>
    <r>
      <rPr>
        <vertAlign val="subscript"/>
        <sz val="11"/>
        <color theme="1"/>
        <rFont val="Proxima Nova Rg"/>
        <family val="3"/>
      </rPr>
      <t>90%</t>
    </r>
    <r>
      <rPr>
        <sz val="11"/>
        <color theme="1"/>
        <rFont val="Proxima Nova Rg"/>
        <family val="3"/>
      </rPr>
      <t xml:space="preserve"> </t>
    </r>
    <r>
      <rPr>
        <vertAlign val="superscript"/>
        <sz val="11"/>
        <color theme="1"/>
        <rFont val="Proxima Nova Rg"/>
        <family val="3"/>
      </rPr>
      <t>1982-2022</t>
    </r>
    <r>
      <rPr>
        <sz val="11"/>
        <color theme="1"/>
        <rFont val="Proxima Nova Rg"/>
        <family val="3"/>
      </rPr>
      <t xml:space="preserve"> </t>
    </r>
  </si>
  <si>
    <r>
      <t>H</t>
    </r>
    <r>
      <rPr>
        <vertAlign val="subscript"/>
        <sz val="11"/>
        <color theme="1"/>
        <rFont val="Proxima Nova Rg"/>
        <family val="3"/>
      </rPr>
      <t>95%</t>
    </r>
    <r>
      <rPr>
        <sz val="11"/>
        <color theme="1"/>
        <rFont val="Proxima Nova Rg"/>
        <family val="3"/>
      </rPr>
      <t xml:space="preserve"> </t>
    </r>
    <r>
      <rPr>
        <vertAlign val="superscript"/>
        <sz val="11"/>
        <color theme="1"/>
        <rFont val="Proxima Nova Rg"/>
        <family val="3"/>
      </rPr>
      <t>1982-2022</t>
    </r>
    <r>
      <rPr>
        <sz val="11"/>
        <color theme="1"/>
        <rFont val="Proxima Nova Rg"/>
        <family val="3"/>
      </rPr>
      <t xml:space="preserve"> </t>
    </r>
  </si>
  <si>
    <r>
      <t>H</t>
    </r>
    <r>
      <rPr>
        <vertAlign val="subscript"/>
        <sz val="11"/>
        <color theme="1"/>
        <rFont val="Proxima Nova Rg"/>
        <family val="3"/>
      </rPr>
      <t>99%</t>
    </r>
    <r>
      <rPr>
        <sz val="11"/>
        <color theme="1"/>
        <rFont val="Proxima Nova Rg"/>
        <family val="3"/>
      </rPr>
      <t xml:space="preserve"> </t>
    </r>
    <r>
      <rPr>
        <vertAlign val="superscript"/>
        <sz val="11"/>
        <color theme="1"/>
        <rFont val="Proxima Nova Rg"/>
        <family val="3"/>
      </rPr>
      <t>1982-2022</t>
    </r>
    <r>
      <rPr>
        <sz val="11"/>
        <color theme="1"/>
        <rFont val="Proxima Nova Rg"/>
        <family val="3"/>
      </rPr>
      <t xml:space="preserve"> </t>
    </r>
  </si>
  <si>
    <r>
      <t>H</t>
    </r>
    <r>
      <rPr>
        <vertAlign val="subscript"/>
        <sz val="11"/>
        <color theme="1"/>
        <rFont val="Proxima Nova Rg"/>
        <family val="3"/>
      </rPr>
      <t>aug80%</t>
    </r>
    <r>
      <rPr>
        <vertAlign val="superscript"/>
        <sz val="11"/>
        <color theme="1"/>
        <rFont val="Proxima Nova Rg"/>
        <family val="3"/>
      </rPr>
      <t>1982-2022</t>
    </r>
  </si>
  <si>
    <t xml:space="preserve">I.  fok: </t>
  </si>
  <si>
    <t xml:space="preserve">II. fok: </t>
  </si>
  <si>
    <t xml:space="preserve">III. fok: </t>
  </si>
  <si>
    <t>Árvizek tartóssága</t>
  </si>
  <si>
    <r>
      <t xml:space="preserve">T </t>
    </r>
    <r>
      <rPr>
        <vertAlign val="subscript"/>
        <sz val="11"/>
        <color theme="1"/>
        <rFont val="Proxima Nova Rg"/>
        <family val="3"/>
      </rPr>
      <t>I.fok</t>
    </r>
    <r>
      <rPr>
        <vertAlign val="superscript"/>
        <sz val="11"/>
        <color theme="1"/>
        <rFont val="Proxima Nova Rg"/>
        <family val="3"/>
      </rPr>
      <t xml:space="preserve">1982-2022 </t>
    </r>
  </si>
  <si>
    <r>
      <t xml:space="preserve">T </t>
    </r>
    <r>
      <rPr>
        <vertAlign val="subscript"/>
        <sz val="11"/>
        <color theme="1"/>
        <rFont val="Proxima Nova Rg"/>
        <family val="3"/>
      </rPr>
      <t>II.fok</t>
    </r>
    <r>
      <rPr>
        <vertAlign val="superscript"/>
        <sz val="11"/>
        <color theme="1"/>
        <rFont val="Proxima Nova Rg"/>
        <family val="3"/>
      </rPr>
      <t>1982-2022</t>
    </r>
  </si>
  <si>
    <r>
      <t xml:space="preserve">T </t>
    </r>
    <r>
      <rPr>
        <vertAlign val="subscript"/>
        <sz val="11"/>
        <color theme="1"/>
        <rFont val="Proxima Nova Rg"/>
        <family val="3"/>
      </rPr>
      <t>III.fok</t>
    </r>
    <r>
      <rPr>
        <vertAlign val="superscript"/>
        <sz val="11"/>
        <color theme="1"/>
        <rFont val="Proxima Nova Rg"/>
        <family val="3"/>
      </rPr>
      <t>1982-2022</t>
    </r>
  </si>
  <si>
    <t>Dunaújváros</t>
  </si>
  <si>
    <t>Duna</t>
  </si>
  <si>
    <t>Év</t>
  </si>
  <si>
    <t>vízállás, cm</t>
  </si>
  <si>
    <t>-82 cm (2018.10.26.)</t>
  </si>
  <si>
    <t>jan.</t>
  </si>
  <si>
    <t>febr.</t>
  </si>
  <si>
    <t>márc.</t>
  </si>
  <si>
    <t>ápr.</t>
  </si>
  <si>
    <t>máj.</t>
  </si>
  <si>
    <t>júni.</t>
  </si>
  <si>
    <t>júli.</t>
  </si>
  <si>
    <t>aug.</t>
  </si>
  <si>
    <t>szept.</t>
  </si>
  <si>
    <t>okt.</t>
  </si>
  <si>
    <t>nov.</t>
  </si>
  <si>
    <t>dec.</t>
  </si>
  <si>
    <t>vízállások és átlagos tartósságok (1982-2022)</t>
  </si>
  <si>
    <t>Dunaföldvár</t>
  </si>
  <si>
    <t>00548</t>
  </si>
  <si>
    <t>-199 (2018.10.26)</t>
  </si>
  <si>
    <t>721 (2013.06.11)</t>
  </si>
  <si>
    <t>Készültségi vízszintek (Tass 89.24)</t>
  </si>
  <si>
    <t>Készültségi vízszintek (Paks 85.38)</t>
  </si>
  <si>
    <t>Hamburger környezete</t>
  </si>
  <si>
    <t>LKHV</t>
  </si>
  <si>
    <t>LNV</t>
  </si>
  <si>
    <t>755 2013.06.11</t>
  </si>
  <si>
    <t>mb: 1,0 m</t>
  </si>
  <si>
    <t>Zmax2024*</t>
  </si>
  <si>
    <t>HYDROINFO</t>
  </si>
  <si>
    <t xml:space="preserve">Előrejelzett középértékek </t>
  </si>
  <si>
    <t>Dújváros</t>
  </si>
  <si>
    <t>Dföldvár</t>
  </si>
  <si>
    <t>Hamburger</t>
  </si>
  <si>
    <t>fkm</t>
  </si>
  <si>
    <t>09.16. 07h</t>
  </si>
  <si>
    <t>09.17. 07h</t>
  </si>
  <si>
    <t>09.18. 07h</t>
  </si>
  <si>
    <t>09.19. 07h</t>
  </si>
  <si>
    <t>09.20. 07h</t>
  </si>
  <si>
    <t>09.21. 07h</t>
  </si>
  <si>
    <t>MÁSZ</t>
  </si>
  <si>
    <t>Mász változás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</si>
</sst>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Proxima Nova Rg"/>
      <family val="3"/>
    </font>
    <font>
      <sz val="11"/>
      <color theme="1"/>
      <name val="Proxima Nova Rg"/>
      <family val="3"/>
    </font>
    <font>
      <vertAlign val="superscript"/>
      <sz val="11"/>
      <color theme="1"/>
      <name val="Proxima Nova Rg"/>
      <family val="3"/>
    </font>
    <font>
      <vertAlign val="subscript"/>
      <sz val="11"/>
      <color theme="1"/>
      <name val="Proxima Nova Rg"/>
      <family val="3"/>
    </font>
    <font>
      <b/>
      <sz val="8.25"/>
      <color rgb="FF000000"/>
      <name val="Arial"/>
      <family val="2"/>
      <charset val="238"/>
    </font>
    <font>
      <sz val="8.25"/>
      <color rgb="FF00000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color rgb="FFFF0000"/>
      <name val="Proxima Nova Rg"/>
      <family val="3"/>
    </font>
    <font>
      <sz val="11"/>
      <color rgb="FFFF0000"/>
      <name val="Proxima Nova Rg"/>
      <family val="3"/>
    </font>
    <font>
      <b/>
      <sz val="7.5"/>
      <color theme="1"/>
      <name val="Verdana"/>
      <family val="2"/>
      <charset val="238"/>
    </font>
    <font>
      <b/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42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horizontal="justify" vertical="center"/>
    </xf>
    <xf numFmtId="0" fontId="4" fillId="0" borderId="0" xfId="0" quotePrefix="1" applyFont="1" applyAlignment="1">
      <alignment horizontal="justify" vertical="center"/>
    </xf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0" fontId="0" fillId="0" borderId="0" xfId="0" quotePrefix="1" applyAlignment="1">
      <alignment horizontal="left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/>
    </xf>
    <xf numFmtId="0" fontId="0" fillId="0" borderId="0" xfId="0" quotePrefix="1"/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Fill="1"/>
    <xf numFmtId="2" fontId="4" fillId="0" borderId="0" xfId="0" applyNumberFormat="1" applyFont="1" applyAlignment="1">
      <alignment horizontal="justify" vertical="center"/>
    </xf>
    <xf numFmtId="164" fontId="4" fillId="0" borderId="0" xfId="0" applyNumberFormat="1" applyFont="1" applyAlignment="1">
      <alignment horizontal="justify" vertical="center"/>
    </xf>
    <xf numFmtId="1" fontId="4" fillId="0" borderId="0" xfId="0" applyNumberFormat="1" applyFont="1" applyAlignment="1">
      <alignment horizontal="justify" vertical="center"/>
    </xf>
    <xf numFmtId="0" fontId="0" fillId="0" borderId="1" xfId="0" applyBorder="1" applyAlignment="1"/>
    <xf numFmtId="0" fontId="2" fillId="0" borderId="0" xfId="0" applyFont="1"/>
    <xf numFmtId="0" fontId="1" fillId="0" borderId="0" xfId="0" applyFont="1"/>
    <xf numFmtId="2" fontId="1" fillId="0" borderId="0" xfId="0" applyNumberFormat="1" applyFont="1"/>
    <xf numFmtId="0" fontId="3" fillId="0" borderId="2" xfId="0" applyFont="1" applyBorder="1" applyAlignment="1">
      <alignment horizontal="justify" vertical="center"/>
    </xf>
    <xf numFmtId="2" fontId="0" fillId="0" borderId="3" xfId="0" applyNumberFormat="1" applyBorder="1"/>
    <xf numFmtId="0" fontId="3" fillId="0" borderId="4" xfId="0" applyFont="1" applyBorder="1" applyAlignment="1">
      <alignment horizontal="justify" vertical="center"/>
    </xf>
    <xf numFmtId="2" fontId="0" fillId="0" borderId="5" xfId="0" applyNumberFormat="1" applyBorder="1"/>
    <xf numFmtId="0" fontId="3" fillId="0" borderId="6" xfId="0" applyFont="1" applyBorder="1" applyAlignment="1">
      <alignment horizontal="justify" vertical="center"/>
    </xf>
    <xf numFmtId="2" fontId="0" fillId="2" borderId="7" xfId="0" applyNumberFormat="1" applyFill="1" applyBorder="1"/>
    <xf numFmtId="0" fontId="4" fillId="0" borderId="2" xfId="0" applyFont="1" applyBorder="1" applyAlignment="1">
      <alignment horizontal="justify" vertical="center"/>
    </xf>
    <xf numFmtId="2" fontId="0" fillId="0" borderId="3" xfId="0" applyNumberFormat="1" applyFill="1" applyBorder="1" applyAlignment="1">
      <alignment vertical="center"/>
    </xf>
    <xf numFmtId="0" fontId="4" fillId="0" borderId="6" xfId="0" applyFont="1" applyBorder="1" applyAlignment="1">
      <alignment horizontal="justify" vertical="center"/>
    </xf>
    <xf numFmtId="2" fontId="0" fillId="0" borderId="7" xfId="0" applyNumberFormat="1" applyFill="1" applyBorder="1" applyAlignment="1">
      <alignment vertical="center"/>
    </xf>
    <xf numFmtId="0" fontId="9" fillId="0" borderId="0" xfId="1"/>
    <xf numFmtId="2" fontId="4" fillId="0" borderId="0" xfId="0" applyNumberFormat="1" applyFont="1" applyFill="1" applyAlignment="1">
      <alignment horizontal="justify" vertical="center"/>
    </xf>
    <xf numFmtId="0" fontId="4" fillId="0" borderId="0" xfId="0" applyFont="1" applyFill="1" applyAlignment="1">
      <alignment horizontal="justify" vertical="center"/>
    </xf>
    <xf numFmtId="0" fontId="10" fillId="0" borderId="0" xfId="0" applyFont="1" applyAlignment="1">
      <alignment horizontal="justify" vertical="center"/>
    </xf>
    <xf numFmtId="0" fontId="11" fillId="0" borderId="0" xfId="0" applyFont="1" applyAlignment="1">
      <alignment horizontal="justify" vertical="center"/>
    </xf>
    <xf numFmtId="0" fontId="12" fillId="0" borderId="8" xfId="0" applyFont="1" applyBorder="1" applyAlignment="1">
      <alignment horizontal="center" vertical="center" wrapText="1"/>
    </xf>
    <xf numFmtId="0" fontId="13" fillId="0" borderId="0" xfId="0" applyFont="1"/>
    <xf numFmtId="2" fontId="13" fillId="0" borderId="0" xfId="0" applyNumberFormat="1" applyFont="1"/>
    <xf numFmtId="4" fontId="0" fillId="0" borderId="0" xfId="0" applyNumberFormat="1"/>
    <xf numFmtId="2" fontId="0" fillId="0" borderId="0" xfId="0" applyNumberFormat="1"/>
    <xf numFmtId="0" fontId="0" fillId="0" borderId="1" xfId="0" applyBorder="1" applyAlignment="1">
      <alignment horizontal="center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34</xdr:col>
      <xdr:colOff>0</xdr:colOff>
      <xdr:row>3</xdr:row>
      <xdr:rowOff>0</xdr:rowOff>
    </xdr:from>
    <xdr:to>
      <xdr:col>52</xdr:col>
      <xdr:colOff>435357</xdr:colOff>
      <xdr:row>40</xdr:row>
      <xdr:rowOff>113405</xdr:rowOff>
    </xdr:to>
    <xdr:pic>
      <xdr:nvPicPr>
        <xdr:cNvPr id="2" name="Kép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982214" y="666750"/>
          <a:ext cx="11457143" cy="7161905"/>
        </a:xfrm>
        <a:prstGeom prst="rect">
          <a:avLst/>
        </a:prstGeom>
      </xdr:spPr>
    </xdr:pic>
    <xdr:clientData/>
  </xdr:twoCellAnchor>
  <xdr:twoCellAnchor>
    <xdr:from>
      <xdr:col>41</xdr:col>
      <xdr:colOff>449036</xdr:colOff>
      <xdr:row>6</xdr:row>
      <xdr:rowOff>68036</xdr:rowOff>
    </xdr:from>
    <xdr:to>
      <xdr:col>44</xdr:col>
      <xdr:colOff>476250</xdr:colOff>
      <xdr:row>8</xdr:row>
      <xdr:rowOff>108857</xdr:rowOff>
    </xdr:to>
    <xdr:sp macro="" textlink="">
      <xdr:nvSpPr>
        <xdr:cNvPr id="3" name="Téglalap 2">
          <a:extLst>
            <a:ext uri="{FF2B5EF4-FFF2-40B4-BE49-F238E27FC236}">
              <a16:creationId xmlns:a16="http://schemas.microsoft.com/office/drawing/2014/main" id="{82017831-E3D2-4AAB-8C4A-056CA674AF71}"/>
            </a:ext>
          </a:extLst>
        </xdr:cNvPr>
        <xdr:cNvSpPr/>
      </xdr:nvSpPr>
      <xdr:spPr>
        <a:xfrm>
          <a:off x="25717500" y="1306286"/>
          <a:ext cx="1864179" cy="421821"/>
        </a:xfrm>
        <a:prstGeom prst="rect">
          <a:avLst/>
        </a:prstGeom>
        <a:solidFill>
          <a:schemeClr val="bg1"/>
        </a:solidFill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hu-HU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33</xdr:col>
      <xdr:colOff>0</xdr:colOff>
      <xdr:row>4</xdr:row>
      <xdr:rowOff>0</xdr:rowOff>
    </xdr:from>
    <xdr:to>
      <xdr:col>51</xdr:col>
      <xdr:colOff>476250</xdr:colOff>
      <xdr:row>41</xdr:row>
      <xdr:rowOff>104775</xdr:rowOff>
    </xdr:to>
    <xdr:pic>
      <xdr:nvPicPr>
        <xdr:cNvPr id="2" name="Kép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16800" y="857250"/>
          <a:ext cx="11449050" cy="7153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hydroinfo.hu/Html/hidelo/duna.html" TargetMode="External"/><Relationship Id="rId2" Type="http://schemas.openxmlformats.org/officeDocument/2006/relationships/hyperlink" Target="https://www.hydroinfo.hu/Html/hidelo/duna.html" TargetMode="External"/><Relationship Id="rId1" Type="http://schemas.openxmlformats.org/officeDocument/2006/relationships/hyperlink" Target="https://www.hydroinfo.hu/Html/hidelo/duna.html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Z77"/>
  <sheetViews>
    <sheetView tabSelected="1" topLeftCell="E1" zoomScale="80" zoomScaleNormal="80" workbookViewId="0">
      <selection activeCell="E1" sqref="E1"/>
    </sheetView>
  </sheetViews>
  <sheetFormatPr defaultRowHeight="14.4" x14ac:dyDescent="0.3"/>
  <cols>
    <col min="2" max="2" width="20.21875" customWidth="1"/>
    <col min="3" max="3" width="22.77734375" customWidth="1"/>
    <col min="4" max="4" width="24" customWidth="1"/>
    <col min="7" max="7" width="17" customWidth="1"/>
    <col min="8" max="8" width="11.5546875" bestFit="1" customWidth="1"/>
    <col min="9" max="9" width="12.77734375" customWidth="1"/>
    <col min="12" max="12" width="12.21875" bestFit="1" customWidth="1"/>
    <col min="17" max="17" width="23" bestFit="1" customWidth="1"/>
    <col min="19" max="19" width="10.33203125" customWidth="1"/>
    <col min="26" max="26" width="12" bestFit="1" customWidth="1"/>
  </cols>
  <sheetData>
    <row r="2" spans="2:24" x14ac:dyDescent="0.3">
      <c r="D2" s="1" t="s">
        <v>0</v>
      </c>
      <c r="I2" s="1" t="s">
        <v>0</v>
      </c>
    </row>
    <row r="3" spans="2:24" ht="27.6" x14ac:dyDescent="0.3">
      <c r="B3" s="1" t="s">
        <v>1</v>
      </c>
      <c r="C3" s="2" t="s">
        <v>24</v>
      </c>
      <c r="G3" s="1" t="s">
        <v>1</v>
      </c>
      <c r="H3" s="2" t="s">
        <v>42</v>
      </c>
      <c r="M3" s="18" t="s">
        <v>48</v>
      </c>
      <c r="O3" s="19"/>
    </row>
    <row r="4" spans="2:24" x14ac:dyDescent="0.3">
      <c r="B4" s="1" t="s">
        <v>2</v>
      </c>
      <c r="C4" s="2" t="s">
        <v>25</v>
      </c>
      <c r="G4" s="1" t="s">
        <v>2</v>
      </c>
      <c r="H4" s="2" t="s">
        <v>25</v>
      </c>
      <c r="L4" s="1" t="s">
        <v>2</v>
      </c>
      <c r="M4" t="s">
        <v>25</v>
      </c>
    </row>
    <row r="5" spans="2:24" x14ac:dyDescent="0.3">
      <c r="B5" s="1" t="s">
        <v>3</v>
      </c>
      <c r="C5" s="2">
        <v>1580.6</v>
      </c>
      <c r="G5" s="1" t="s">
        <v>3</v>
      </c>
      <c r="H5" s="2">
        <v>1560.6</v>
      </c>
      <c r="L5" s="1" t="s">
        <v>3</v>
      </c>
      <c r="M5">
        <v>1574</v>
      </c>
    </row>
    <row r="6" spans="2:24" ht="15" thickBot="1" x14ac:dyDescent="0.35">
      <c r="B6" s="1" t="s">
        <v>4</v>
      </c>
      <c r="C6" s="3">
        <v>547</v>
      </c>
      <c r="G6" s="1" t="s">
        <v>4</v>
      </c>
      <c r="H6" s="3" t="s">
        <v>43</v>
      </c>
      <c r="Q6" t="s">
        <v>55</v>
      </c>
      <c r="R6" s="31" t="s">
        <v>54</v>
      </c>
    </row>
    <row r="7" spans="2:24" ht="21.6" thickTop="1" thickBot="1" x14ac:dyDescent="0.35">
      <c r="B7" s="1" t="s">
        <v>5</v>
      </c>
      <c r="C7" s="2">
        <v>90.3</v>
      </c>
      <c r="G7" s="1" t="s">
        <v>5</v>
      </c>
      <c r="H7" s="2">
        <v>88.86</v>
      </c>
      <c r="R7" t="s">
        <v>59</v>
      </c>
      <c r="S7" s="36" t="s">
        <v>60</v>
      </c>
      <c r="T7" s="36" t="s">
        <v>61</v>
      </c>
      <c r="U7" s="36" t="s">
        <v>62</v>
      </c>
      <c r="V7" s="36" t="s">
        <v>63</v>
      </c>
      <c r="W7" s="36" t="s">
        <v>64</v>
      </c>
      <c r="X7" s="36" t="s">
        <v>65</v>
      </c>
    </row>
    <row r="8" spans="2:24" ht="15" thickTop="1" x14ac:dyDescent="0.3">
      <c r="B8" s="1" t="s">
        <v>6</v>
      </c>
      <c r="C8" s="3">
        <f>+C7+(-82/100)</f>
        <v>89.48</v>
      </c>
      <c r="D8" s="6" t="s">
        <v>28</v>
      </c>
      <c r="G8" s="1" t="s">
        <v>6</v>
      </c>
      <c r="H8" s="2">
        <f>+H7-1.99</f>
        <v>86.87</v>
      </c>
      <c r="I8" s="10" t="s">
        <v>44</v>
      </c>
      <c r="L8" s="21" t="s">
        <v>6</v>
      </c>
      <c r="M8" s="22">
        <f>C8-(C8-H8)/($C$5-$H$5)*($C$5-$M$5)</f>
        <v>88.618700000000018</v>
      </c>
      <c r="O8">
        <v>88.96</v>
      </c>
      <c r="Q8" t="s">
        <v>56</v>
      </c>
      <c r="R8">
        <v>1580.6</v>
      </c>
      <c r="S8">
        <v>282</v>
      </c>
      <c r="T8">
        <v>413</v>
      </c>
      <c r="U8">
        <v>535</v>
      </c>
      <c r="V8">
        <v>601</v>
      </c>
      <c r="W8">
        <v>651</v>
      </c>
      <c r="X8">
        <v>691</v>
      </c>
    </row>
    <row r="9" spans="2:24" x14ac:dyDescent="0.3">
      <c r="B9" s="1" t="s">
        <v>7</v>
      </c>
      <c r="C9" s="32">
        <f>+C7+7.55</f>
        <v>97.85</v>
      </c>
      <c r="D9" s="5" t="s">
        <v>51</v>
      </c>
      <c r="G9" s="1" t="s">
        <v>7</v>
      </c>
      <c r="H9" s="33">
        <f>+H7+7.21</f>
        <v>96.07</v>
      </c>
      <c r="I9" t="s">
        <v>45</v>
      </c>
      <c r="L9" s="23" t="s">
        <v>50</v>
      </c>
      <c r="M9" s="24">
        <f>C9-(C9-H9)/($C$5-$H$5)*($C$5-$M$5)</f>
        <v>97.262600000000006</v>
      </c>
      <c r="Q9" t="s">
        <v>57</v>
      </c>
      <c r="R9">
        <v>1560.6</v>
      </c>
      <c r="S9">
        <v>170</v>
      </c>
      <c r="T9">
        <v>311</v>
      </c>
      <c r="U9">
        <v>455</v>
      </c>
      <c r="V9">
        <v>551</v>
      </c>
      <c r="W9">
        <v>610</v>
      </c>
      <c r="X9">
        <v>653</v>
      </c>
    </row>
    <row r="10" spans="2:24" x14ac:dyDescent="0.3">
      <c r="B10" s="1" t="s">
        <v>8</v>
      </c>
      <c r="C10" s="2">
        <v>97.91</v>
      </c>
      <c r="G10" s="1" t="s">
        <v>8</v>
      </c>
      <c r="H10" s="2">
        <v>96.35</v>
      </c>
      <c r="L10" s="23" t="s">
        <v>8</v>
      </c>
      <c r="M10" s="24">
        <f>C10-(C10-H10)/($C$5-$H$5)*($C$5-$M$5)</f>
        <v>97.395200000000003</v>
      </c>
      <c r="N10" t="s">
        <v>52</v>
      </c>
    </row>
    <row r="11" spans="2:24" ht="15" thickBot="1" x14ac:dyDescent="0.35">
      <c r="B11" s="1" t="s">
        <v>49</v>
      </c>
      <c r="C11" s="2">
        <v>89.27</v>
      </c>
      <c r="G11" s="1" t="s">
        <v>49</v>
      </c>
      <c r="H11" s="14">
        <v>87.7</v>
      </c>
      <c r="L11" s="25" t="s">
        <v>49</v>
      </c>
      <c r="M11" s="26">
        <f>C11-(C11-H11)/($C$5-$H$5)*($C$5-$M$5)</f>
        <v>88.751900000000006</v>
      </c>
      <c r="O11" s="20">
        <v>88.869261904761913</v>
      </c>
      <c r="R11" t="s">
        <v>59</v>
      </c>
    </row>
    <row r="12" spans="2:24" x14ac:dyDescent="0.3">
      <c r="B12" s="34" t="s">
        <v>53</v>
      </c>
      <c r="C12" s="35">
        <f>6.91+C7</f>
        <v>97.21</v>
      </c>
      <c r="D12" s="31" t="s">
        <v>54</v>
      </c>
      <c r="G12" s="34" t="s">
        <v>53</v>
      </c>
      <c r="H12" s="35">
        <f>6.53+H7</f>
        <v>95.39</v>
      </c>
      <c r="I12" s="31" t="s">
        <v>54</v>
      </c>
      <c r="L12" s="34" t="s">
        <v>53</v>
      </c>
      <c r="M12" s="20">
        <f>C12-(C12-H12)/($C$5-$H$5)*($C$5-$M$5)</f>
        <v>96.609400000000008</v>
      </c>
      <c r="Q12" t="s">
        <v>56</v>
      </c>
      <c r="R12">
        <v>1580.6</v>
      </c>
      <c r="S12">
        <f>90.3+S8/100</f>
        <v>93.11999999999999</v>
      </c>
      <c r="T12">
        <f t="shared" ref="T12:X12" si="0">90.3+T8/100</f>
        <v>94.429999999999993</v>
      </c>
      <c r="U12">
        <f t="shared" si="0"/>
        <v>95.649999999999991</v>
      </c>
      <c r="V12">
        <f t="shared" si="0"/>
        <v>96.31</v>
      </c>
      <c r="W12">
        <f t="shared" si="0"/>
        <v>96.81</v>
      </c>
      <c r="X12">
        <f t="shared" si="0"/>
        <v>97.21</v>
      </c>
    </row>
    <row r="13" spans="2:24" x14ac:dyDescent="0.3">
      <c r="Q13" t="s">
        <v>57</v>
      </c>
      <c r="R13">
        <v>1560.6</v>
      </c>
      <c r="S13">
        <f>88.86+S9/100</f>
        <v>90.56</v>
      </c>
      <c r="T13">
        <f t="shared" ref="T13:X13" si="1">88.86+T9/100</f>
        <v>91.97</v>
      </c>
      <c r="U13">
        <f t="shared" si="1"/>
        <v>93.41</v>
      </c>
      <c r="V13">
        <f t="shared" si="1"/>
        <v>94.37</v>
      </c>
      <c r="W13">
        <f t="shared" si="1"/>
        <v>94.96</v>
      </c>
      <c r="X13">
        <f t="shared" si="1"/>
        <v>95.39</v>
      </c>
    </row>
    <row r="14" spans="2:24" ht="28.2" thickBot="1" x14ac:dyDescent="0.35">
      <c r="B14" s="1" t="s">
        <v>9</v>
      </c>
      <c r="G14" s="1" t="s">
        <v>9</v>
      </c>
      <c r="Q14" s="37"/>
      <c r="R14" s="37"/>
      <c r="S14" s="38"/>
      <c r="T14" s="38"/>
      <c r="U14" s="38"/>
      <c r="V14" s="38"/>
      <c r="W14" s="38"/>
      <c r="X14" s="38"/>
    </row>
    <row r="15" spans="2:24" ht="32.4" x14ac:dyDescent="0.3">
      <c r="B15" s="2" t="s">
        <v>10</v>
      </c>
      <c r="C15" s="2">
        <f>+$C$7+D15/100</f>
        <v>90.179999999999993</v>
      </c>
      <c r="D15" s="2">
        <v>-12</v>
      </c>
      <c r="G15" s="2" t="s">
        <v>10</v>
      </c>
      <c r="H15" s="2">
        <f>+$H$7+I15/100</f>
        <v>87.89</v>
      </c>
      <c r="I15">
        <v>-97</v>
      </c>
      <c r="L15" s="27" t="s">
        <v>10</v>
      </c>
      <c r="M15" s="28">
        <f>C15-(C15-H15)/($C$5-$H$5)*($C$5-$M$5)</f>
        <v>89.424300000000002</v>
      </c>
      <c r="N15" s="3"/>
    </row>
    <row r="16" spans="2:24" ht="16.8" thickBot="1" x14ac:dyDescent="0.35">
      <c r="B16" s="2" t="s">
        <v>11</v>
      </c>
      <c r="C16" s="2">
        <f t="shared" ref="C16:C21" si="2">+$C$7+D16/100</f>
        <v>91.73</v>
      </c>
      <c r="D16" s="4">
        <v>143</v>
      </c>
      <c r="G16" s="2" t="s">
        <v>11</v>
      </c>
      <c r="H16" s="2">
        <f t="shared" ref="H16:H20" si="3">+$H$7+I16/100</f>
        <v>89.55</v>
      </c>
      <c r="I16" s="13">
        <v>69</v>
      </c>
      <c r="L16" s="29" t="s">
        <v>11</v>
      </c>
      <c r="M16" s="30">
        <f>C16-(C16-H16)/($C$5-$H$5)*($C$5-$M$5)</f>
        <v>91.010600000000011</v>
      </c>
      <c r="N16" s="2"/>
    </row>
    <row r="17" spans="2:9" ht="20.100000000000001" customHeight="1" x14ac:dyDescent="0.3">
      <c r="B17" s="2" t="s">
        <v>12</v>
      </c>
      <c r="C17" s="2">
        <f t="shared" si="2"/>
        <v>90.7</v>
      </c>
      <c r="D17" s="4">
        <v>40</v>
      </c>
      <c r="G17" s="2" t="s">
        <v>12</v>
      </c>
      <c r="H17" s="2">
        <f t="shared" si="3"/>
        <v>88.36</v>
      </c>
      <c r="I17">
        <v>-50</v>
      </c>
    </row>
    <row r="18" spans="2:9" ht="20.100000000000001" customHeight="1" x14ac:dyDescent="0.3">
      <c r="B18" s="2" t="s">
        <v>13</v>
      </c>
      <c r="C18" s="2">
        <f t="shared" si="2"/>
        <v>90.45</v>
      </c>
      <c r="D18" s="4">
        <v>15</v>
      </c>
      <c r="G18" s="2" t="s">
        <v>13</v>
      </c>
      <c r="H18" s="2">
        <f t="shared" si="3"/>
        <v>88.01</v>
      </c>
      <c r="I18">
        <v>-85</v>
      </c>
    </row>
    <row r="19" spans="2:9" ht="20.100000000000001" customHeight="1" x14ac:dyDescent="0.3">
      <c r="B19" s="2" t="s">
        <v>14</v>
      </c>
      <c r="C19" s="2">
        <f t="shared" si="2"/>
        <v>90.25</v>
      </c>
      <c r="D19" s="4">
        <v>-5</v>
      </c>
      <c r="G19" s="2" t="s">
        <v>14</v>
      </c>
      <c r="H19" s="2">
        <f t="shared" si="3"/>
        <v>87.71</v>
      </c>
      <c r="I19">
        <v>-115</v>
      </c>
    </row>
    <row r="20" spans="2:9" ht="20.100000000000001" customHeight="1" x14ac:dyDescent="0.3">
      <c r="B20" s="2" t="s">
        <v>15</v>
      </c>
      <c r="C20" s="2">
        <f t="shared" si="2"/>
        <v>89.95</v>
      </c>
      <c r="D20" s="4">
        <v>-35</v>
      </c>
      <c r="G20" s="2" t="s">
        <v>15</v>
      </c>
      <c r="H20" s="2">
        <f t="shared" si="3"/>
        <v>87.36</v>
      </c>
      <c r="I20">
        <v>-150</v>
      </c>
    </row>
    <row r="21" spans="2:9" ht="20.100000000000001" customHeight="1" x14ac:dyDescent="0.3">
      <c r="B21" s="2" t="s">
        <v>16</v>
      </c>
      <c r="C21" s="2">
        <f t="shared" si="2"/>
        <v>90.75</v>
      </c>
      <c r="D21" s="4">
        <v>45</v>
      </c>
      <c r="G21" s="2" t="s">
        <v>16</v>
      </c>
      <c r="H21" s="2">
        <f>+$H$7+I21/100</f>
        <v>88.46</v>
      </c>
      <c r="I21">
        <v>-40</v>
      </c>
    </row>
    <row r="22" spans="2:9" ht="15" thickBot="1" x14ac:dyDescent="0.35">
      <c r="B22" s="2"/>
      <c r="D22" s="4"/>
      <c r="G22" s="2"/>
    </row>
    <row r="23" spans="2:9" ht="41.4" hidden="1" x14ac:dyDescent="0.3">
      <c r="B23" s="1" t="s">
        <v>46</v>
      </c>
      <c r="G23" s="1" t="s">
        <v>47</v>
      </c>
    </row>
    <row r="24" spans="2:9" hidden="1" x14ac:dyDescent="0.3">
      <c r="B24" s="2" t="s">
        <v>17</v>
      </c>
      <c r="C24" s="2">
        <v>750</v>
      </c>
      <c r="G24" s="2" t="s">
        <v>17</v>
      </c>
      <c r="H24" s="2">
        <v>650</v>
      </c>
    </row>
    <row r="25" spans="2:9" hidden="1" x14ac:dyDescent="0.3">
      <c r="B25" s="2" t="s">
        <v>18</v>
      </c>
      <c r="C25" s="2">
        <v>850</v>
      </c>
      <c r="G25" s="2" t="s">
        <v>18</v>
      </c>
      <c r="H25" s="2">
        <v>800</v>
      </c>
    </row>
    <row r="26" spans="2:9" hidden="1" x14ac:dyDescent="0.3">
      <c r="B26" s="2" t="s">
        <v>19</v>
      </c>
      <c r="C26" s="2">
        <v>880</v>
      </c>
      <c r="G26" s="2" t="s">
        <v>19</v>
      </c>
      <c r="H26" s="2">
        <v>900</v>
      </c>
    </row>
    <row r="27" spans="2:9" hidden="1" x14ac:dyDescent="0.3"/>
    <row r="28" spans="2:9" ht="27.6" hidden="1" x14ac:dyDescent="0.3">
      <c r="B28" s="1" t="s">
        <v>20</v>
      </c>
      <c r="G28" s="1" t="s">
        <v>20</v>
      </c>
    </row>
    <row r="29" spans="2:9" ht="17.399999999999999" hidden="1" x14ac:dyDescent="0.3">
      <c r="B29" s="2" t="s">
        <v>21</v>
      </c>
      <c r="C29" s="16">
        <f>0.003*365</f>
        <v>1.095</v>
      </c>
      <c r="G29" s="2" t="s">
        <v>21</v>
      </c>
      <c r="H29" s="16">
        <f>0.007*365</f>
        <v>2.5550000000000002</v>
      </c>
    </row>
    <row r="30" spans="2:9" ht="17.399999999999999" hidden="1" x14ac:dyDescent="0.3">
      <c r="B30" s="2" t="s">
        <v>22</v>
      </c>
      <c r="C30" s="15">
        <f>0.001*365</f>
        <v>0.36499999999999999</v>
      </c>
      <c r="G30" s="2" t="s">
        <v>22</v>
      </c>
      <c r="H30" s="15">
        <f>0.001*365</f>
        <v>0.36499999999999999</v>
      </c>
    </row>
    <row r="31" spans="2:9" ht="17.399999999999999" hidden="1" x14ac:dyDescent="0.3">
      <c r="B31" s="2" t="s">
        <v>23</v>
      </c>
      <c r="C31" s="2">
        <v>0</v>
      </c>
      <c r="G31" s="2" t="s">
        <v>23</v>
      </c>
      <c r="H31" s="16">
        <v>0</v>
      </c>
    </row>
    <row r="32" spans="2:9" hidden="1" x14ac:dyDescent="0.3"/>
    <row r="33" spans="2:26" ht="21.6" thickTop="1" thickBot="1" x14ac:dyDescent="0.35">
      <c r="R33" t="s">
        <v>59</v>
      </c>
      <c r="S33" s="36" t="s">
        <v>60</v>
      </c>
      <c r="T33" s="36" t="s">
        <v>61</v>
      </c>
      <c r="U33" s="36" t="s">
        <v>62</v>
      </c>
      <c r="V33" s="36" t="s">
        <v>63</v>
      </c>
      <c r="W33" s="36" t="s">
        <v>64</v>
      </c>
      <c r="X33" s="36" t="s">
        <v>65</v>
      </c>
      <c r="Y33" t="s">
        <v>66</v>
      </c>
      <c r="Z33" t="s">
        <v>67</v>
      </c>
    </row>
    <row r="34" spans="2:26" ht="15" thickTop="1" x14ac:dyDescent="0.3">
      <c r="Q34" t="s">
        <v>57</v>
      </c>
      <c r="R34">
        <v>1560.6</v>
      </c>
      <c r="S34">
        <f>S13</f>
        <v>90.56</v>
      </c>
      <c r="T34">
        <f t="shared" ref="T34:X34" si="4">T13</f>
        <v>91.97</v>
      </c>
      <c r="U34">
        <f t="shared" si="4"/>
        <v>93.41</v>
      </c>
      <c r="V34">
        <f t="shared" si="4"/>
        <v>94.37</v>
      </c>
      <c r="W34">
        <f t="shared" si="4"/>
        <v>94.96</v>
      </c>
      <c r="X34">
        <f t="shared" si="4"/>
        <v>95.39</v>
      </c>
      <c r="Y34">
        <v>96.35</v>
      </c>
      <c r="Z34">
        <v>0</v>
      </c>
    </row>
    <row r="35" spans="2:26" x14ac:dyDescent="0.3">
      <c r="R35">
        <v>1562</v>
      </c>
      <c r="S35" s="40">
        <f>S$34+$Z35*(S$50-S$34)</f>
        <v>90.707692307692312</v>
      </c>
      <c r="T35" s="40">
        <f t="shared" ref="T35:X35" si="5">T$34+$Z35*(T$50-T$34)</f>
        <v>92.111923076923077</v>
      </c>
      <c r="U35" s="40">
        <f t="shared" si="5"/>
        <v>93.53923076923077</v>
      </c>
      <c r="V35" s="40">
        <f t="shared" si="5"/>
        <v>94.481923076923081</v>
      </c>
      <c r="W35" s="40">
        <f t="shared" si="5"/>
        <v>95.066730769230773</v>
      </c>
      <c r="X35" s="40">
        <f t="shared" si="5"/>
        <v>95.495000000000005</v>
      </c>
      <c r="Y35">
        <v>96.44</v>
      </c>
      <c r="Z35" s="39">
        <f>Z34+(Y35-Y34)/($Y$50-$Y$34)</f>
        <v>5.7692307692309791E-2</v>
      </c>
    </row>
    <row r="36" spans="2:26" x14ac:dyDescent="0.3">
      <c r="B36" s="11" t="s">
        <v>26</v>
      </c>
      <c r="C36" s="11" t="s">
        <v>27</v>
      </c>
      <c r="G36" t="s">
        <v>26</v>
      </c>
      <c r="H36" t="s">
        <v>27</v>
      </c>
      <c r="R36">
        <v>1563.7</v>
      </c>
      <c r="S36" s="40">
        <f t="shared" ref="S36:X49" si="6">S$34+$Z36*(S$50-S$34)</f>
        <v>90.904615384615397</v>
      </c>
      <c r="T36" s="40">
        <f t="shared" si="6"/>
        <v>92.301153846153852</v>
      </c>
      <c r="U36" s="40">
        <f t="shared" si="6"/>
        <v>93.711538461538467</v>
      </c>
      <c r="V36" s="40">
        <f t="shared" si="6"/>
        <v>94.631153846153865</v>
      </c>
      <c r="W36" s="40">
        <f t="shared" si="6"/>
        <v>95.209038461538469</v>
      </c>
      <c r="X36" s="40">
        <f t="shared" si="6"/>
        <v>95.635000000000005</v>
      </c>
      <c r="Y36">
        <v>96.56</v>
      </c>
      <c r="Z36" s="39">
        <f t="shared" ref="Z36:Z50" si="7">Z35+(Y36-Y35)/($Y$50-$Y$34)</f>
        <v>0.13461538461538952</v>
      </c>
    </row>
    <row r="37" spans="2:26" x14ac:dyDescent="0.3">
      <c r="B37" s="12">
        <v>1982</v>
      </c>
      <c r="C37" s="12">
        <v>54</v>
      </c>
      <c r="G37">
        <v>1982</v>
      </c>
      <c r="H37">
        <v>42</v>
      </c>
      <c r="R37">
        <v>1564</v>
      </c>
      <c r="S37" s="40">
        <f t="shared" si="6"/>
        <v>90.937435897435904</v>
      </c>
      <c r="T37" s="40">
        <f t="shared" si="6"/>
        <v>92.332692307692312</v>
      </c>
      <c r="U37" s="40">
        <f t="shared" si="6"/>
        <v>93.740256410256407</v>
      </c>
      <c r="V37" s="40">
        <f t="shared" si="6"/>
        <v>94.65602564102565</v>
      </c>
      <c r="W37" s="40">
        <f t="shared" si="6"/>
        <v>95.232756410256414</v>
      </c>
      <c r="X37" s="40">
        <f t="shared" si="6"/>
        <v>95.658333333333331</v>
      </c>
      <c r="Y37">
        <v>96.58</v>
      </c>
      <c r="Z37" s="39">
        <f t="shared" si="7"/>
        <v>0.14743589743589977</v>
      </c>
    </row>
    <row r="38" spans="2:26" x14ac:dyDescent="0.3">
      <c r="B38" s="12">
        <v>1983</v>
      </c>
      <c r="C38" s="12">
        <v>6</v>
      </c>
      <c r="G38">
        <v>1983</v>
      </c>
      <c r="H38">
        <v>-12</v>
      </c>
      <c r="R38">
        <v>1565</v>
      </c>
      <c r="S38" s="40">
        <f t="shared" si="6"/>
        <v>91.052307692307707</v>
      </c>
      <c r="T38" s="40">
        <f t="shared" si="6"/>
        <v>92.443076923076944</v>
      </c>
      <c r="U38" s="40">
        <f t="shared" si="6"/>
        <v>93.84076923076924</v>
      </c>
      <c r="V38" s="40">
        <f t="shared" si="6"/>
        <v>94.743076923076941</v>
      </c>
      <c r="W38" s="40">
        <f t="shared" si="6"/>
        <v>95.315769230769234</v>
      </c>
      <c r="X38" s="40">
        <f t="shared" si="6"/>
        <v>95.740000000000009</v>
      </c>
      <c r="Y38">
        <v>96.65</v>
      </c>
      <c r="Z38" s="39">
        <f t="shared" si="7"/>
        <v>0.19230769230769931</v>
      </c>
    </row>
    <row r="39" spans="2:26" x14ac:dyDescent="0.3">
      <c r="B39" s="12">
        <v>1984</v>
      </c>
      <c r="C39" s="12">
        <v>37</v>
      </c>
      <c r="G39">
        <v>1984</v>
      </c>
      <c r="H39">
        <v>14</v>
      </c>
      <c r="R39">
        <v>1566</v>
      </c>
      <c r="S39" s="40">
        <f t="shared" si="6"/>
        <v>91.167179487179496</v>
      </c>
      <c r="T39" s="40">
        <f t="shared" si="6"/>
        <v>92.553461538461548</v>
      </c>
      <c r="U39" s="40">
        <f t="shared" si="6"/>
        <v>93.941282051282059</v>
      </c>
      <c r="V39" s="40">
        <f t="shared" si="6"/>
        <v>94.830128205128219</v>
      </c>
      <c r="W39" s="40">
        <f t="shared" si="6"/>
        <v>95.398782051282055</v>
      </c>
      <c r="X39" s="40">
        <f t="shared" si="6"/>
        <v>95.821666666666673</v>
      </c>
      <c r="Y39">
        <v>96.72</v>
      </c>
      <c r="Z39" s="39">
        <f t="shared" si="7"/>
        <v>0.23717948717948975</v>
      </c>
    </row>
    <row r="40" spans="2:26" x14ac:dyDescent="0.3">
      <c r="B40" s="12">
        <v>1985</v>
      </c>
      <c r="C40" s="12">
        <v>-10</v>
      </c>
      <c r="G40">
        <v>1985</v>
      </c>
      <c r="H40">
        <v>-7</v>
      </c>
      <c r="R40">
        <v>1567</v>
      </c>
      <c r="S40" s="40">
        <f t="shared" si="6"/>
        <v>91.282051282051299</v>
      </c>
      <c r="T40" s="40">
        <f t="shared" si="6"/>
        <v>92.663846153846166</v>
      </c>
      <c r="U40" s="40">
        <f t="shared" si="6"/>
        <v>94.041794871794878</v>
      </c>
      <c r="V40" s="40">
        <f t="shared" si="6"/>
        <v>94.91717948717951</v>
      </c>
      <c r="W40" s="40">
        <f t="shared" si="6"/>
        <v>95.481794871794875</v>
      </c>
      <c r="X40" s="40">
        <f t="shared" si="6"/>
        <v>95.90333333333335</v>
      </c>
      <c r="Y40">
        <v>96.79</v>
      </c>
      <c r="Z40" s="39">
        <f t="shared" si="7"/>
        <v>0.28205128205128926</v>
      </c>
    </row>
    <row r="41" spans="2:26" x14ac:dyDescent="0.3">
      <c r="B41" s="12">
        <v>1986</v>
      </c>
      <c r="C41" s="12">
        <v>5</v>
      </c>
      <c r="G41">
        <v>1986</v>
      </c>
      <c r="H41">
        <v>-37</v>
      </c>
      <c r="R41">
        <v>1568</v>
      </c>
      <c r="S41" s="40">
        <f t="shared" si="6"/>
        <v>91.396923076923088</v>
      </c>
      <c r="T41" s="40">
        <f t="shared" si="6"/>
        <v>92.774230769230769</v>
      </c>
      <c r="U41" s="40">
        <f t="shared" si="6"/>
        <v>94.142307692307696</v>
      </c>
      <c r="V41" s="40">
        <f t="shared" si="6"/>
        <v>95.004230769230773</v>
      </c>
      <c r="W41" s="40">
        <f t="shared" si="6"/>
        <v>95.564807692307696</v>
      </c>
      <c r="X41" s="40">
        <f t="shared" si="6"/>
        <v>95.984999999999999</v>
      </c>
      <c r="Y41">
        <v>96.86</v>
      </c>
      <c r="Z41" s="39">
        <f t="shared" si="7"/>
        <v>0.3269230769230797</v>
      </c>
    </row>
    <row r="42" spans="2:26" x14ac:dyDescent="0.3">
      <c r="B42" s="12">
        <v>1987</v>
      </c>
      <c r="C42" s="12">
        <v>40</v>
      </c>
      <c r="G42">
        <v>1987</v>
      </c>
      <c r="H42">
        <v>1</v>
      </c>
      <c r="R42">
        <v>1568.5</v>
      </c>
      <c r="S42" s="40">
        <f t="shared" si="6"/>
        <v>91.446153846153848</v>
      </c>
      <c r="T42" s="40">
        <f t="shared" si="6"/>
        <v>92.821538461538466</v>
      </c>
      <c r="U42" s="40">
        <f t="shared" si="6"/>
        <v>94.185384615384621</v>
      </c>
      <c r="V42" s="40">
        <f t="shared" si="6"/>
        <v>95.041538461538465</v>
      </c>
      <c r="W42" s="40">
        <f t="shared" si="6"/>
        <v>95.600384615384613</v>
      </c>
      <c r="X42" s="40">
        <f t="shared" si="6"/>
        <v>96.02000000000001</v>
      </c>
      <c r="Y42">
        <v>96.89</v>
      </c>
      <c r="Z42" s="39">
        <f t="shared" si="7"/>
        <v>0.34615384615384964</v>
      </c>
    </row>
    <row r="43" spans="2:26" x14ac:dyDescent="0.3">
      <c r="B43" s="12">
        <v>1988</v>
      </c>
      <c r="C43" s="12">
        <v>34</v>
      </c>
      <c r="G43">
        <v>1988</v>
      </c>
      <c r="H43">
        <v>-9</v>
      </c>
      <c r="R43">
        <v>1569</v>
      </c>
      <c r="S43" s="40">
        <f t="shared" si="6"/>
        <v>91.511794871794891</v>
      </c>
      <c r="T43" s="40">
        <f t="shared" si="6"/>
        <v>92.884615384615401</v>
      </c>
      <c r="U43" s="40">
        <f t="shared" si="6"/>
        <v>94.242820512820529</v>
      </c>
      <c r="V43" s="40">
        <f t="shared" si="6"/>
        <v>95.091282051282064</v>
      </c>
      <c r="W43" s="40">
        <f t="shared" si="6"/>
        <v>95.64782051282053</v>
      </c>
      <c r="X43" s="40">
        <f t="shared" si="6"/>
        <v>96.066666666666677</v>
      </c>
      <c r="Y43">
        <v>96.93</v>
      </c>
      <c r="Z43" s="39">
        <f t="shared" si="7"/>
        <v>0.37179487179487924</v>
      </c>
    </row>
    <row r="44" spans="2:26" x14ac:dyDescent="0.3">
      <c r="B44" s="12">
        <v>1989</v>
      </c>
      <c r="C44" s="12">
        <v>10</v>
      </c>
      <c r="G44">
        <v>1989</v>
      </c>
      <c r="H44">
        <v>-36</v>
      </c>
      <c r="R44">
        <v>1569.7</v>
      </c>
      <c r="S44" s="40">
        <f t="shared" si="6"/>
        <v>91.577435897435905</v>
      </c>
      <c r="T44" s="40">
        <f t="shared" si="6"/>
        <v>92.947692307692307</v>
      </c>
      <c r="U44" s="40">
        <f t="shared" si="6"/>
        <v>94.300256410256409</v>
      </c>
      <c r="V44" s="40">
        <f t="shared" si="6"/>
        <v>95.141025641025649</v>
      </c>
      <c r="W44" s="40">
        <f t="shared" si="6"/>
        <v>95.695256410256405</v>
      </c>
      <c r="X44" s="40">
        <f t="shared" si="6"/>
        <v>96.11333333333333</v>
      </c>
      <c r="Y44">
        <v>96.97</v>
      </c>
      <c r="Z44" s="39">
        <f t="shared" si="7"/>
        <v>0.39743589743589974</v>
      </c>
    </row>
    <row r="45" spans="2:26" x14ac:dyDescent="0.3">
      <c r="B45" s="12">
        <v>1990</v>
      </c>
      <c r="C45" s="12">
        <v>14</v>
      </c>
      <c r="G45">
        <v>1990</v>
      </c>
      <c r="H45">
        <v>-34</v>
      </c>
      <c r="R45">
        <v>1570</v>
      </c>
      <c r="S45" s="40">
        <f t="shared" si="6"/>
        <v>91.626666666666665</v>
      </c>
      <c r="T45" s="40">
        <f t="shared" si="6"/>
        <v>92.995000000000005</v>
      </c>
      <c r="U45" s="40">
        <f t="shared" si="6"/>
        <v>94.343333333333334</v>
      </c>
      <c r="V45" s="40">
        <f t="shared" si="6"/>
        <v>95.178333333333342</v>
      </c>
      <c r="W45" s="40">
        <f t="shared" si="6"/>
        <v>95.730833333333337</v>
      </c>
      <c r="X45" s="40">
        <f t="shared" si="6"/>
        <v>96.148333333333341</v>
      </c>
      <c r="Y45">
        <v>97</v>
      </c>
      <c r="Z45" s="39">
        <f t="shared" si="7"/>
        <v>0.41666666666666968</v>
      </c>
    </row>
    <row r="46" spans="2:26" x14ac:dyDescent="0.3">
      <c r="B46" s="12">
        <v>1991</v>
      </c>
      <c r="C46" s="12">
        <v>-10</v>
      </c>
      <c r="G46">
        <v>1991</v>
      </c>
      <c r="H46">
        <v>-83</v>
      </c>
      <c r="R46">
        <v>1571.9</v>
      </c>
      <c r="S46" s="40">
        <f t="shared" si="6"/>
        <v>91.84</v>
      </c>
      <c r="T46" s="40">
        <f t="shared" si="6"/>
        <v>93.199999999999989</v>
      </c>
      <c r="U46" s="40">
        <f t="shared" si="6"/>
        <v>94.53</v>
      </c>
      <c r="V46" s="40">
        <f t="shared" si="6"/>
        <v>95.34</v>
      </c>
      <c r="W46" s="40">
        <f t="shared" si="6"/>
        <v>95.884999999999991</v>
      </c>
      <c r="X46" s="40">
        <f t="shared" si="6"/>
        <v>96.3</v>
      </c>
      <c r="Y46">
        <v>97.13</v>
      </c>
      <c r="Z46" s="39">
        <f t="shared" si="7"/>
        <v>0.5</v>
      </c>
    </row>
    <row r="47" spans="2:26" x14ac:dyDescent="0.3">
      <c r="B47" s="12">
        <v>1992</v>
      </c>
      <c r="C47" s="12">
        <v>-25</v>
      </c>
      <c r="G47">
        <v>1992</v>
      </c>
      <c r="H47">
        <v>-85</v>
      </c>
      <c r="Q47" t="s">
        <v>58</v>
      </c>
      <c r="R47">
        <v>1574.3</v>
      </c>
      <c r="S47" s="40">
        <f t="shared" si="6"/>
        <v>92.053333333333342</v>
      </c>
      <c r="T47" s="40">
        <f t="shared" si="6"/>
        <v>93.405000000000015</v>
      </c>
      <c r="U47" s="40">
        <f t="shared" si="6"/>
        <v>94.716666666666669</v>
      </c>
      <c r="V47" s="40">
        <f t="shared" si="6"/>
        <v>95.501666666666679</v>
      </c>
      <c r="W47" s="40">
        <f t="shared" si="6"/>
        <v>96.039166666666674</v>
      </c>
      <c r="X47" s="40">
        <f t="shared" si="6"/>
        <v>96.451666666666668</v>
      </c>
      <c r="Y47">
        <v>97.26</v>
      </c>
      <c r="Z47" s="39">
        <f t="shared" si="7"/>
        <v>0.58333333333333937</v>
      </c>
    </row>
    <row r="48" spans="2:26" x14ac:dyDescent="0.3">
      <c r="B48" s="12">
        <v>1993</v>
      </c>
      <c r="C48" s="12">
        <v>15</v>
      </c>
      <c r="G48">
        <v>1993</v>
      </c>
      <c r="H48">
        <v>-53</v>
      </c>
      <c r="R48">
        <v>1576</v>
      </c>
      <c r="S48" s="40">
        <f t="shared" si="6"/>
        <v>92.365128205128215</v>
      </c>
      <c r="T48" s="40">
        <f t="shared" si="6"/>
        <v>93.704615384615394</v>
      </c>
      <c r="U48" s="40">
        <f t="shared" si="6"/>
        <v>94.989487179487185</v>
      </c>
      <c r="V48" s="40">
        <f t="shared" si="6"/>
        <v>95.737948717948726</v>
      </c>
      <c r="W48" s="40">
        <f t="shared" si="6"/>
        <v>96.26448717948719</v>
      </c>
      <c r="X48" s="40">
        <f t="shared" si="6"/>
        <v>96.673333333333332</v>
      </c>
      <c r="Y48">
        <v>97.45</v>
      </c>
      <c r="Z48" s="39">
        <f t="shared" si="7"/>
        <v>0.70512820512820951</v>
      </c>
    </row>
    <row r="49" spans="2:26" x14ac:dyDescent="0.3">
      <c r="B49" s="12">
        <v>1994</v>
      </c>
      <c r="C49" s="12">
        <v>-5</v>
      </c>
      <c r="G49">
        <v>1994</v>
      </c>
      <c r="H49">
        <v>-80</v>
      </c>
      <c r="R49">
        <v>1578</v>
      </c>
      <c r="S49" s="40">
        <f t="shared" si="6"/>
        <v>92.693333333333342</v>
      </c>
      <c r="T49" s="40">
        <f t="shared" si="6"/>
        <v>94.02000000000001</v>
      </c>
      <c r="U49" s="40">
        <f t="shared" si="6"/>
        <v>95.276666666666671</v>
      </c>
      <c r="V49" s="40">
        <f t="shared" si="6"/>
        <v>95.986666666666679</v>
      </c>
      <c r="W49" s="40">
        <f t="shared" si="6"/>
        <v>96.501666666666679</v>
      </c>
      <c r="X49" s="40">
        <f t="shared" si="6"/>
        <v>96.906666666666666</v>
      </c>
      <c r="Y49">
        <v>97.65</v>
      </c>
      <c r="Z49" s="39">
        <f t="shared" si="7"/>
        <v>0.83333333333333937</v>
      </c>
    </row>
    <row r="50" spans="2:26" x14ac:dyDescent="0.3">
      <c r="B50" s="12">
        <v>1995</v>
      </c>
      <c r="C50" s="12">
        <v>6</v>
      </c>
      <c r="G50">
        <v>1995</v>
      </c>
      <c r="H50">
        <v>-64</v>
      </c>
      <c r="Q50" t="s">
        <v>56</v>
      </c>
      <c r="R50">
        <v>1580.6</v>
      </c>
      <c r="S50">
        <f>S12</f>
        <v>93.11999999999999</v>
      </c>
      <c r="T50">
        <f t="shared" ref="T50:X50" si="8">T12</f>
        <v>94.429999999999993</v>
      </c>
      <c r="U50">
        <f t="shared" si="8"/>
        <v>95.649999999999991</v>
      </c>
      <c r="V50">
        <f t="shared" si="8"/>
        <v>96.31</v>
      </c>
      <c r="W50">
        <f t="shared" si="8"/>
        <v>96.81</v>
      </c>
      <c r="X50">
        <f t="shared" si="8"/>
        <v>97.21</v>
      </c>
      <c r="Y50">
        <v>97.91</v>
      </c>
      <c r="Z50" s="39">
        <f t="shared" si="7"/>
        <v>1</v>
      </c>
    </row>
    <row r="51" spans="2:26" x14ac:dyDescent="0.3">
      <c r="B51" s="12">
        <v>1996</v>
      </c>
      <c r="C51" s="12">
        <v>0</v>
      </c>
      <c r="G51">
        <v>1996</v>
      </c>
      <c r="H51">
        <v>-78</v>
      </c>
    </row>
    <row r="52" spans="2:26" x14ac:dyDescent="0.3">
      <c r="B52" s="12">
        <v>1997</v>
      </c>
      <c r="C52" s="12">
        <v>-12</v>
      </c>
      <c r="G52">
        <v>1997</v>
      </c>
      <c r="H52">
        <v>-93</v>
      </c>
    </row>
    <row r="53" spans="2:26" x14ac:dyDescent="0.3">
      <c r="B53" s="12">
        <v>1998</v>
      </c>
      <c r="C53" s="12">
        <v>5</v>
      </c>
      <c r="G53">
        <v>1998</v>
      </c>
      <c r="H53">
        <v>-83</v>
      </c>
    </row>
    <row r="54" spans="2:26" x14ac:dyDescent="0.3">
      <c r="B54" s="12">
        <v>1999</v>
      </c>
      <c r="C54" s="12">
        <v>5</v>
      </c>
      <c r="G54">
        <v>1999</v>
      </c>
      <c r="H54">
        <v>-82</v>
      </c>
    </row>
    <row r="55" spans="2:26" x14ac:dyDescent="0.3">
      <c r="B55" s="12">
        <v>2000</v>
      </c>
      <c r="C55" s="12">
        <v>19</v>
      </c>
      <c r="G55">
        <v>2000</v>
      </c>
      <c r="H55">
        <v>-71</v>
      </c>
    </row>
    <row r="56" spans="2:26" x14ac:dyDescent="0.3">
      <c r="B56" s="12">
        <v>2001</v>
      </c>
      <c r="C56" s="12">
        <v>18</v>
      </c>
      <c r="G56">
        <v>2001</v>
      </c>
      <c r="H56">
        <v>-80</v>
      </c>
    </row>
    <row r="57" spans="2:26" x14ac:dyDescent="0.3">
      <c r="B57" s="12">
        <v>2002</v>
      </c>
      <c r="C57" s="12">
        <v>24</v>
      </c>
      <c r="G57">
        <v>2002</v>
      </c>
      <c r="H57">
        <v>-72</v>
      </c>
    </row>
    <row r="58" spans="2:26" x14ac:dyDescent="0.3">
      <c r="B58" s="12">
        <v>2003</v>
      </c>
      <c r="C58" s="12">
        <v>-51</v>
      </c>
      <c r="G58">
        <v>2003</v>
      </c>
      <c r="H58">
        <v>-150</v>
      </c>
    </row>
    <row r="59" spans="2:26" x14ac:dyDescent="0.3">
      <c r="B59" s="12">
        <v>2004</v>
      </c>
      <c r="C59" s="12">
        <v>-31</v>
      </c>
      <c r="G59">
        <v>2004</v>
      </c>
      <c r="H59">
        <v>-146</v>
      </c>
    </row>
    <row r="60" spans="2:26" x14ac:dyDescent="0.3">
      <c r="B60" s="12">
        <v>2005</v>
      </c>
      <c r="C60" s="12">
        <v>-36</v>
      </c>
      <c r="G60">
        <v>2005</v>
      </c>
      <c r="H60">
        <v>-137</v>
      </c>
    </row>
    <row r="61" spans="2:26" x14ac:dyDescent="0.3">
      <c r="B61" s="12">
        <v>2006</v>
      </c>
      <c r="C61" s="12">
        <v>-36</v>
      </c>
      <c r="G61">
        <v>2006</v>
      </c>
      <c r="H61">
        <v>-138</v>
      </c>
    </row>
    <row r="62" spans="2:26" x14ac:dyDescent="0.3">
      <c r="B62" s="12">
        <v>2007</v>
      </c>
      <c r="C62" s="12">
        <v>-39</v>
      </c>
      <c r="G62">
        <v>2007</v>
      </c>
      <c r="H62">
        <v>-137</v>
      </c>
    </row>
    <row r="63" spans="2:26" x14ac:dyDescent="0.3">
      <c r="B63" s="12">
        <v>2008</v>
      </c>
      <c r="C63" s="12">
        <v>-23</v>
      </c>
      <c r="G63">
        <v>2008</v>
      </c>
      <c r="H63">
        <v>-132</v>
      </c>
    </row>
    <row r="64" spans="2:26" x14ac:dyDescent="0.3">
      <c r="B64" s="12">
        <v>2009</v>
      </c>
      <c r="C64" s="12">
        <v>-29</v>
      </c>
      <c r="G64">
        <v>2009</v>
      </c>
      <c r="H64">
        <v>-131</v>
      </c>
    </row>
    <row r="65" spans="2:8" x14ac:dyDescent="0.3">
      <c r="B65" s="12">
        <v>2010</v>
      </c>
      <c r="C65" s="12">
        <v>5</v>
      </c>
      <c r="G65">
        <v>2010</v>
      </c>
      <c r="H65">
        <v>-106</v>
      </c>
    </row>
    <row r="66" spans="2:8" x14ac:dyDescent="0.3">
      <c r="B66" s="12">
        <v>2011</v>
      </c>
      <c r="C66" s="12">
        <v>-54</v>
      </c>
      <c r="G66">
        <v>2011</v>
      </c>
      <c r="H66">
        <v>-172</v>
      </c>
    </row>
    <row r="67" spans="2:8" x14ac:dyDescent="0.3">
      <c r="B67" s="12">
        <v>2012</v>
      </c>
      <c r="C67" s="12">
        <v>2</v>
      </c>
      <c r="G67">
        <v>2012</v>
      </c>
      <c r="H67">
        <v>-116</v>
      </c>
    </row>
    <row r="68" spans="2:8" x14ac:dyDescent="0.3">
      <c r="B68" s="12">
        <v>2013</v>
      </c>
      <c r="C68" s="12">
        <v>-8</v>
      </c>
      <c r="G68">
        <v>2013</v>
      </c>
      <c r="H68">
        <v>-120</v>
      </c>
    </row>
    <row r="69" spans="2:8" x14ac:dyDescent="0.3">
      <c r="B69" s="12">
        <v>2014</v>
      </c>
      <c r="C69" s="12">
        <v>-11</v>
      </c>
      <c r="G69">
        <v>2014</v>
      </c>
      <c r="H69">
        <v>-129</v>
      </c>
    </row>
    <row r="70" spans="2:8" x14ac:dyDescent="0.3">
      <c r="B70" s="12">
        <v>2015</v>
      </c>
      <c r="C70" s="12">
        <v>-52</v>
      </c>
      <c r="G70">
        <v>2015</v>
      </c>
      <c r="H70">
        <v>-171</v>
      </c>
    </row>
    <row r="71" spans="2:8" x14ac:dyDescent="0.3">
      <c r="B71" s="12">
        <v>2016</v>
      </c>
      <c r="C71" s="12">
        <v>-55</v>
      </c>
      <c r="G71">
        <v>2016</v>
      </c>
      <c r="H71">
        <v>-173</v>
      </c>
    </row>
    <row r="72" spans="2:8" x14ac:dyDescent="0.3">
      <c r="B72" s="12">
        <v>2017</v>
      </c>
      <c r="C72" s="12">
        <v>-43</v>
      </c>
      <c r="G72">
        <v>2017</v>
      </c>
      <c r="H72">
        <v>-161</v>
      </c>
    </row>
    <row r="73" spans="2:8" x14ac:dyDescent="0.3">
      <c r="B73" s="12">
        <v>2018</v>
      </c>
      <c r="C73" s="12">
        <v>-82</v>
      </c>
      <c r="G73">
        <v>2018</v>
      </c>
      <c r="H73">
        <v>-199</v>
      </c>
    </row>
    <row r="74" spans="2:8" x14ac:dyDescent="0.3">
      <c r="B74" s="12">
        <v>2019</v>
      </c>
      <c r="C74" s="12">
        <v>-42</v>
      </c>
      <c r="G74">
        <v>2019</v>
      </c>
      <c r="H74">
        <v>-157</v>
      </c>
    </row>
    <row r="75" spans="2:8" x14ac:dyDescent="0.3">
      <c r="B75" s="12">
        <v>2020</v>
      </c>
      <c r="C75" s="12">
        <v>-25</v>
      </c>
      <c r="G75">
        <v>2020</v>
      </c>
      <c r="H75">
        <v>-143</v>
      </c>
    </row>
    <row r="76" spans="2:8" x14ac:dyDescent="0.3">
      <c r="B76" s="12">
        <v>2021</v>
      </c>
      <c r="C76" s="12">
        <v>-45</v>
      </c>
      <c r="G76">
        <v>2021</v>
      </c>
      <c r="H76">
        <v>-163</v>
      </c>
    </row>
    <row r="77" spans="2:8" x14ac:dyDescent="0.3">
      <c r="B77" s="12">
        <v>2022</v>
      </c>
      <c r="C77" s="12">
        <v>-62</v>
      </c>
      <c r="G77">
        <v>2022</v>
      </c>
      <c r="H77">
        <v>-181</v>
      </c>
    </row>
  </sheetData>
  <hyperlinks>
    <hyperlink ref="D12" r:id="rId1" display="https://www.hydroinfo.hu/Html/hidelo/duna.html"/>
    <hyperlink ref="I12" r:id="rId2" display="https://www.hydroinfo.hu/Html/hidelo/duna.html"/>
    <hyperlink ref="R6" r:id="rId3" display="https://www.hydroinfo.hu/Html/hidelo/duna.html"/>
  </hyperlinks>
  <pageMargins left="0.7" right="0.7" top="0.75" bottom="0.75" header="0.3" footer="0.3"/>
  <pageSetup paperSize="9" orientation="portrait" verticalDpi="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AF62"/>
  <sheetViews>
    <sheetView zoomScale="60" zoomScaleNormal="60" workbookViewId="0">
      <selection activeCell="AN47" sqref="AN47"/>
    </sheetView>
  </sheetViews>
  <sheetFormatPr defaultRowHeight="14.4" x14ac:dyDescent="0.3"/>
  <cols>
    <col min="3" max="3" width="11.5546875" bestFit="1" customWidth="1"/>
  </cols>
  <sheetData>
    <row r="2" spans="3:32" x14ac:dyDescent="0.3"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S2" s="41" t="s">
        <v>41</v>
      </c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</row>
    <row r="3" spans="3:32" ht="21.6" x14ac:dyDescent="0.3">
      <c r="C3" s="7" t="s">
        <v>27</v>
      </c>
      <c r="D3" s="7" t="s">
        <v>29</v>
      </c>
      <c r="E3" s="7" t="s">
        <v>30</v>
      </c>
      <c r="F3" s="7" t="s">
        <v>31</v>
      </c>
      <c r="G3" s="7" t="s">
        <v>32</v>
      </c>
      <c r="H3" s="7" t="s">
        <v>33</v>
      </c>
      <c r="I3" s="7" t="s">
        <v>34</v>
      </c>
      <c r="J3" s="7" t="s">
        <v>35</v>
      </c>
      <c r="K3" s="7" t="s">
        <v>36</v>
      </c>
      <c r="L3" s="7" t="s">
        <v>37</v>
      </c>
      <c r="M3" s="7" t="s">
        <v>38</v>
      </c>
      <c r="N3" s="7" t="s">
        <v>39</v>
      </c>
      <c r="O3" s="7" t="s">
        <v>40</v>
      </c>
      <c r="P3" s="7" t="s">
        <v>26</v>
      </c>
      <c r="S3" s="7" t="s">
        <v>27</v>
      </c>
      <c r="T3" s="7" t="s">
        <v>29</v>
      </c>
      <c r="U3" s="7" t="s">
        <v>30</v>
      </c>
      <c r="V3" s="7" t="s">
        <v>31</v>
      </c>
      <c r="W3" s="7" t="s">
        <v>32</v>
      </c>
      <c r="X3" s="7" t="s">
        <v>33</v>
      </c>
      <c r="Y3" s="7" t="s">
        <v>34</v>
      </c>
      <c r="Z3" s="7" t="s">
        <v>35</v>
      </c>
      <c r="AA3" s="7" t="s">
        <v>36</v>
      </c>
      <c r="AB3" s="7" t="s">
        <v>37</v>
      </c>
      <c r="AC3" s="7" t="s">
        <v>38</v>
      </c>
      <c r="AD3" s="7" t="s">
        <v>39</v>
      </c>
      <c r="AE3" s="7" t="s">
        <v>40</v>
      </c>
      <c r="AF3" s="7" t="s">
        <v>26</v>
      </c>
    </row>
    <row r="4" spans="3:32" x14ac:dyDescent="0.3">
      <c r="C4" s="8">
        <v>-80</v>
      </c>
      <c r="D4" s="8">
        <v>1</v>
      </c>
      <c r="E4" s="8">
        <v>1</v>
      </c>
      <c r="F4" s="8">
        <v>1</v>
      </c>
      <c r="G4" s="8">
        <v>1</v>
      </c>
      <c r="H4" s="8">
        <v>1</v>
      </c>
      <c r="I4" s="8">
        <v>1</v>
      </c>
      <c r="J4" s="8">
        <v>1</v>
      </c>
      <c r="K4" s="8">
        <v>1</v>
      </c>
      <c r="L4" s="8">
        <v>1</v>
      </c>
      <c r="M4" s="8">
        <v>0.999</v>
      </c>
      <c r="N4" s="8">
        <v>1</v>
      </c>
      <c r="O4" s="8">
        <v>1</v>
      </c>
      <c r="P4" s="8">
        <v>1</v>
      </c>
      <c r="S4" s="8">
        <v>-80</v>
      </c>
      <c r="T4" s="9">
        <f>31*D4</f>
        <v>31</v>
      </c>
      <c r="U4" s="9">
        <f>28*E4</f>
        <v>28</v>
      </c>
      <c r="V4" s="9">
        <f>31*F4</f>
        <v>31</v>
      </c>
      <c r="W4" s="9">
        <f>30*G4</f>
        <v>30</v>
      </c>
      <c r="X4" s="9">
        <f>31*H4</f>
        <v>31</v>
      </c>
      <c r="Y4" s="9">
        <f>30*I4</f>
        <v>30</v>
      </c>
      <c r="Z4" s="9">
        <f>31*J4</f>
        <v>31</v>
      </c>
      <c r="AA4" s="9">
        <f>31*K4</f>
        <v>31</v>
      </c>
      <c r="AB4" s="9">
        <f>30*L4</f>
        <v>30</v>
      </c>
      <c r="AC4" s="9">
        <f>31*M4</f>
        <v>30.969000000000001</v>
      </c>
      <c r="AD4" s="9">
        <f>30*N4</f>
        <v>30</v>
      </c>
      <c r="AE4" s="9">
        <f>31*O4</f>
        <v>31</v>
      </c>
      <c r="AF4" s="9">
        <f>365*P4</f>
        <v>365</v>
      </c>
    </row>
    <row r="5" spans="3:32" x14ac:dyDescent="0.3">
      <c r="C5" s="8">
        <v>-70</v>
      </c>
      <c r="D5" s="8">
        <v>1</v>
      </c>
      <c r="E5" s="8">
        <v>1</v>
      </c>
      <c r="F5" s="8">
        <v>1</v>
      </c>
      <c r="G5" s="8">
        <v>1</v>
      </c>
      <c r="H5" s="8">
        <v>1</v>
      </c>
      <c r="I5" s="8">
        <v>1</v>
      </c>
      <c r="J5" s="8">
        <v>1</v>
      </c>
      <c r="K5" s="8">
        <v>1</v>
      </c>
      <c r="L5" s="8">
        <v>1</v>
      </c>
      <c r="M5" s="8">
        <v>0.99399999999999999</v>
      </c>
      <c r="N5" s="8">
        <v>0.998</v>
      </c>
      <c r="O5" s="8">
        <v>1</v>
      </c>
      <c r="P5" s="8">
        <v>0.999</v>
      </c>
      <c r="S5" s="8">
        <v>-70</v>
      </c>
      <c r="T5" s="9">
        <f t="shared" ref="T5:T62" si="0">31*D5</f>
        <v>31</v>
      </c>
      <c r="U5" s="9">
        <f t="shared" ref="U5:U62" si="1">28*E5</f>
        <v>28</v>
      </c>
      <c r="V5" s="9">
        <f t="shared" ref="V5:V62" si="2">31*F5</f>
        <v>31</v>
      </c>
      <c r="W5" s="9">
        <f t="shared" ref="W5:W62" si="3">30*G5</f>
        <v>30</v>
      </c>
      <c r="X5" s="9">
        <f t="shared" ref="X5:X62" si="4">31*H5</f>
        <v>31</v>
      </c>
      <c r="Y5" s="9">
        <f t="shared" ref="Y5:Y62" si="5">30*I5</f>
        <v>30</v>
      </c>
      <c r="Z5" s="9">
        <f t="shared" ref="Z5:Z62" si="6">31*J5</f>
        <v>31</v>
      </c>
      <c r="AA5" s="9">
        <f t="shared" ref="AA5:AA62" si="7">31*K5</f>
        <v>31</v>
      </c>
      <c r="AB5" s="9">
        <f t="shared" ref="AB5:AB62" si="8">30*L5</f>
        <v>30</v>
      </c>
      <c r="AC5" s="9">
        <f t="shared" ref="AC5:AC62" si="9">31*M5</f>
        <v>30.814</v>
      </c>
      <c r="AD5" s="9">
        <f t="shared" ref="AD5:AD62" si="10">30*N5</f>
        <v>29.94</v>
      </c>
      <c r="AE5" s="9">
        <f t="shared" ref="AE5:AE62" si="11">31*O5</f>
        <v>31</v>
      </c>
      <c r="AF5" s="9">
        <f t="shared" ref="AF5:AF62" si="12">365*P5</f>
        <v>364.63499999999999</v>
      </c>
    </row>
    <row r="6" spans="3:32" x14ac:dyDescent="0.3">
      <c r="C6" s="8">
        <v>-60</v>
      </c>
      <c r="D6" s="8">
        <v>1</v>
      </c>
      <c r="E6" s="8">
        <v>1</v>
      </c>
      <c r="F6" s="8">
        <v>1</v>
      </c>
      <c r="G6" s="8">
        <v>1</v>
      </c>
      <c r="H6" s="8">
        <v>1</v>
      </c>
      <c r="I6" s="8">
        <v>1</v>
      </c>
      <c r="J6" s="8">
        <v>1</v>
      </c>
      <c r="K6" s="8">
        <v>0.999</v>
      </c>
      <c r="L6" s="8">
        <v>1</v>
      </c>
      <c r="M6" s="8">
        <v>0.99099999999999999</v>
      </c>
      <c r="N6" s="8">
        <v>0.99299999999999999</v>
      </c>
      <c r="O6" s="8">
        <v>0.999</v>
      </c>
      <c r="P6" s="8">
        <v>0.999</v>
      </c>
      <c r="S6" s="8">
        <v>-60</v>
      </c>
      <c r="T6" s="9">
        <f t="shared" si="0"/>
        <v>31</v>
      </c>
      <c r="U6" s="9">
        <f t="shared" si="1"/>
        <v>28</v>
      </c>
      <c r="V6" s="9">
        <f t="shared" si="2"/>
        <v>31</v>
      </c>
      <c r="W6" s="9">
        <f t="shared" si="3"/>
        <v>30</v>
      </c>
      <c r="X6" s="9">
        <f t="shared" si="4"/>
        <v>31</v>
      </c>
      <c r="Y6" s="9">
        <f t="shared" si="5"/>
        <v>30</v>
      </c>
      <c r="Z6" s="9">
        <f t="shared" si="6"/>
        <v>31</v>
      </c>
      <c r="AA6" s="9">
        <f t="shared" si="7"/>
        <v>30.969000000000001</v>
      </c>
      <c r="AB6" s="9">
        <f t="shared" si="8"/>
        <v>30</v>
      </c>
      <c r="AC6" s="9">
        <f t="shared" si="9"/>
        <v>30.721</v>
      </c>
      <c r="AD6" s="9">
        <f t="shared" si="10"/>
        <v>29.79</v>
      </c>
      <c r="AE6" s="9">
        <f t="shared" si="11"/>
        <v>30.969000000000001</v>
      </c>
      <c r="AF6" s="9">
        <f t="shared" si="12"/>
        <v>364.63499999999999</v>
      </c>
    </row>
    <row r="7" spans="3:32" x14ac:dyDescent="0.3">
      <c r="C7" s="8">
        <v>-50</v>
      </c>
      <c r="D7" s="8">
        <v>0.997</v>
      </c>
      <c r="E7" s="8">
        <v>1</v>
      </c>
      <c r="F7" s="8">
        <v>1</v>
      </c>
      <c r="G7" s="8">
        <v>1</v>
      </c>
      <c r="H7" s="8">
        <v>1</v>
      </c>
      <c r="I7" s="8">
        <v>1</v>
      </c>
      <c r="J7" s="8">
        <v>1</v>
      </c>
      <c r="K7" s="8">
        <v>0.99199999999999999</v>
      </c>
      <c r="L7" s="8">
        <v>1</v>
      </c>
      <c r="M7" s="8">
        <v>0.98899999999999999</v>
      </c>
      <c r="N7" s="8">
        <v>0.98399999999999999</v>
      </c>
      <c r="O7" s="8">
        <v>0.996</v>
      </c>
      <c r="P7" s="8">
        <v>0.996</v>
      </c>
      <c r="S7" s="8">
        <v>-50</v>
      </c>
      <c r="T7" s="9">
        <f t="shared" si="0"/>
        <v>30.907</v>
      </c>
      <c r="U7" s="9">
        <f t="shared" si="1"/>
        <v>28</v>
      </c>
      <c r="V7" s="9">
        <f t="shared" si="2"/>
        <v>31</v>
      </c>
      <c r="W7" s="9">
        <f t="shared" si="3"/>
        <v>30</v>
      </c>
      <c r="X7" s="9">
        <f t="shared" si="4"/>
        <v>31</v>
      </c>
      <c r="Y7" s="9">
        <f t="shared" si="5"/>
        <v>30</v>
      </c>
      <c r="Z7" s="9">
        <f t="shared" si="6"/>
        <v>31</v>
      </c>
      <c r="AA7" s="9">
        <f t="shared" si="7"/>
        <v>30.751999999999999</v>
      </c>
      <c r="AB7" s="9">
        <f t="shared" si="8"/>
        <v>30</v>
      </c>
      <c r="AC7" s="9">
        <f t="shared" si="9"/>
        <v>30.658999999999999</v>
      </c>
      <c r="AD7" s="9">
        <f t="shared" si="10"/>
        <v>29.52</v>
      </c>
      <c r="AE7" s="9">
        <f t="shared" si="11"/>
        <v>30.876000000000001</v>
      </c>
      <c r="AF7" s="9">
        <f t="shared" si="12"/>
        <v>363.54</v>
      </c>
    </row>
    <row r="8" spans="3:32" x14ac:dyDescent="0.3">
      <c r="C8" s="8">
        <v>-40</v>
      </c>
      <c r="D8" s="8">
        <v>0.99299999999999999</v>
      </c>
      <c r="E8" s="8">
        <v>1</v>
      </c>
      <c r="F8" s="8">
        <v>1</v>
      </c>
      <c r="G8" s="8">
        <v>1</v>
      </c>
      <c r="H8" s="8">
        <v>1</v>
      </c>
      <c r="I8" s="8">
        <v>1</v>
      </c>
      <c r="J8" s="8">
        <v>1</v>
      </c>
      <c r="K8" s="8">
        <v>0.98299999999999998</v>
      </c>
      <c r="L8" s="8">
        <v>0.99399999999999999</v>
      </c>
      <c r="M8" s="8">
        <v>0.98</v>
      </c>
      <c r="N8" s="8">
        <v>0.96799999999999997</v>
      </c>
      <c r="O8" s="8">
        <v>0.98899999999999999</v>
      </c>
      <c r="P8" s="8">
        <v>0.99199999999999999</v>
      </c>
      <c r="S8" s="8">
        <v>-40</v>
      </c>
      <c r="T8" s="9">
        <f t="shared" si="0"/>
        <v>30.783000000000001</v>
      </c>
      <c r="U8" s="9">
        <f t="shared" si="1"/>
        <v>28</v>
      </c>
      <c r="V8" s="9">
        <f t="shared" si="2"/>
        <v>31</v>
      </c>
      <c r="W8" s="9">
        <f t="shared" si="3"/>
        <v>30</v>
      </c>
      <c r="X8" s="9">
        <f t="shared" si="4"/>
        <v>31</v>
      </c>
      <c r="Y8" s="9">
        <f t="shared" si="5"/>
        <v>30</v>
      </c>
      <c r="Z8" s="9">
        <f t="shared" si="6"/>
        <v>31</v>
      </c>
      <c r="AA8" s="9">
        <f t="shared" si="7"/>
        <v>30.472999999999999</v>
      </c>
      <c r="AB8" s="9">
        <f t="shared" si="8"/>
        <v>29.82</v>
      </c>
      <c r="AC8" s="9">
        <f t="shared" si="9"/>
        <v>30.38</v>
      </c>
      <c r="AD8" s="9">
        <f t="shared" si="10"/>
        <v>29.04</v>
      </c>
      <c r="AE8" s="9">
        <f t="shared" si="11"/>
        <v>30.658999999999999</v>
      </c>
      <c r="AF8" s="9">
        <f t="shared" si="12"/>
        <v>362.08</v>
      </c>
    </row>
    <row r="9" spans="3:32" x14ac:dyDescent="0.3">
      <c r="C9" s="8">
        <v>-30</v>
      </c>
      <c r="D9" s="8">
        <v>0.98399999999999999</v>
      </c>
      <c r="E9" s="8">
        <v>0.999</v>
      </c>
      <c r="F9" s="8">
        <v>1</v>
      </c>
      <c r="G9" s="8">
        <v>1</v>
      </c>
      <c r="H9" s="8">
        <v>1</v>
      </c>
      <c r="I9" s="8">
        <v>1</v>
      </c>
      <c r="J9" s="8">
        <v>0.996</v>
      </c>
      <c r="K9" s="8">
        <v>0.97199999999999998</v>
      </c>
      <c r="L9" s="8">
        <v>0.98599999999999999</v>
      </c>
      <c r="M9" s="8">
        <v>0.96899999999999997</v>
      </c>
      <c r="N9" s="8">
        <v>0.93799999999999994</v>
      </c>
      <c r="O9" s="8">
        <v>0.97699999999999998</v>
      </c>
      <c r="P9" s="8">
        <v>0.98499999999999999</v>
      </c>
      <c r="S9" s="8">
        <v>-30</v>
      </c>
      <c r="T9" s="9">
        <f t="shared" si="0"/>
        <v>30.503999999999998</v>
      </c>
      <c r="U9" s="9">
        <f t="shared" si="1"/>
        <v>27.972000000000001</v>
      </c>
      <c r="V9" s="9">
        <f t="shared" si="2"/>
        <v>31</v>
      </c>
      <c r="W9" s="9">
        <f t="shared" si="3"/>
        <v>30</v>
      </c>
      <c r="X9" s="9">
        <f t="shared" si="4"/>
        <v>31</v>
      </c>
      <c r="Y9" s="9">
        <f t="shared" si="5"/>
        <v>30</v>
      </c>
      <c r="Z9" s="9">
        <f t="shared" si="6"/>
        <v>30.876000000000001</v>
      </c>
      <c r="AA9" s="9">
        <f t="shared" si="7"/>
        <v>30.131999999999998</v>
      </c>
      <c r="AB9" s="9">
        <f t="shared" si="8"/>
        <v>29.58</v>
      </c>
      <c r="AC9" s="9">
        <f t="shared" si="9"/>
        <v>30.038999999999998</v>
      </c>
      <c r="AD9" s="9">
        <f t="shared" si="10"/>
        <v>28.139999999999997</v>
      </c>
      <c r="AE9" s="9">
        <f t="shared" si="11"/>
        <v>30.286999999999999</v>
      </c>
      <c r="AF9" s="9">
        <f t="shared" si="12"/>
        <v>359.52499999999998</v>
      </c>
    </row>
    <row r="10" spans="3:32" x14ac:dyDescent="0.3">
      <c r="C10" s="8">
        <v>-20</v>
      </c>
      <c r="D10" s="8">
        <v>0.96799999999999997</v>
      </c>
      <c r="E10" s="8">
        <v>0.997</v>
      </c>
      <c r="F10" s="8">
        <v>1</v>
      </c>
      <c r="G10" s="8">
        <v>1</v>
      </c>
      <c r="H10" s="8">
        <v>1</v>
      </c>
      <c r="I10" s="8">
        <v>1</v>
      </c>
      <c r="J10" s="8">
        <v>0.99299999999999999</v>
      </c>
      <c r="K10" s="8">
        <v>0.95799999999999996</v>
      </c>
      <c r="L10" s="8">
        <v>0.96299999999999997</v>
      </c>
      <c r="M10" s="8">
        <v>0.94599999999999995</v>
      </c>
      <c r="N10" s="8">
        <v>0.90100000000000002</v>
      </c>
      <c r="O10" s="8">
        <v>0.96099999999999997</v>
      </c>
      <c r="P10" s="8">
        <v>0.97399999999999998</v>
      </c>
      <c r="S10" s="8">
        <v>-20</v>
      </c>
      <c r="T10" s="9">
        <f t="shared" si="0"/>
        <v>30.007999999999999</v>
      </c>
      <c r="U10" s="9">
        <f t="shared" si="1"/>
        <v>27.916</v>
      </c>
      <c r="V10" s="9">
        <f t="shared" si="2"/>
        <v>31</v>
      </c>
      <c r="W10" s="9">
        <f t="shared" si="3"/>
        <v>30</v>
      </c>
      <c r="X10" s="9">
        <f t="shared" si="4"/>
        <v>31</v>
      </c>
      <c r="Y10" s="9">
        <f t="shared" si="5"/>
        <v>30</v>
      </c>
      <c r="Z10" s="9">
        <f t="shared" si="6"/>
        <v>30.783000000000001</v>
      </c>
      <c r="AA10" s="9">
        <f t="shared" si="7"/>
        <v>29.698</v>
      </c>
      <c r="AB10" s="9">
        <f t="shared" si="8"/>
        <v>28.89</v>
      </c>
      <c r="AC10" s="9">
        <f t="shared" si="9"/>
        <v>29.325999999999997</v>
      </c>
      <c r="AD10" s="9">
        <f t="shared" si="10"/>
        <v>27.03</v>
      </c>
      <c r="AE10" s="9">
        <f t="shared" si="11"/>
        <v>29.791</v>
      </c>
      <c r="AF10" s="9">
        <f t="shared" si="12"/>
        <v>355.51</v>
      </c>
    </row>
    <row r="11" spans="3:32" x14ac:dyDescent="0.3">
      <c r="C11" s="8">
        <v>-10</v>
      </c>
      <c r="D11" s="8">
        <v>0.94599999999999995</v>
      </c>
      <c r="E11" s="8">
        <v>0.99099999999999999</v>
      </c>
      <c r="F11" s="8">
        <v>0.998</v>
      </c>
      <c r="G11" s="8">
        <v>1</v>
      </c>
      <c r="H11" s="8">
        <v>1</v>
      </c>
      <c r="I11" s="8">
        <v>1</v>
      </c>
      <c r="J11" s="8">
        <v>0.99</v>
      </c>
      <c r="K11" s="8">
        <v>0.94299999999999995</v>
      </c>
      <c r="L11" s="8">
        <v>0.94099999999999995</v>
      </c>
      <c r="M11" s="8">
        <v>0.91700000000000004</v>
      </c>
      <c r="N11" s="8">
        <v>0.86199999999999999</v>
      </c>
      <c r="O11" s="8">
        <v>0.92700000000000005</v>
      </c>
      <c r="P11" s="8">
        <v>0.95899999999999996</v>
      </c>
      <c r="S11" s="8">
        <v>-10</v>
      </c>
      <c r="T11" s="9">
        <f t="shared" si="0"/>
        <v>29.325999999999997</v>
      </c>
      <c r="U11" s="9">
        <f t="shared" si="1"/>
        <v>27.748000000000001</v>
      </c>
      <c r="V11" s="9">
        <f t="shared" si="2"/>
        <v>30.937999999999999</v>
      </c>
      <c r="W11" s="9">
        <f t="shared" si="3"/>
        <v>30</v>
      </c>
      <c r="X11" s="9">
        <f t="shared" si="4"/>
        <v>31</v>
      </c>
      <c r="Y11" s="9">
        <f t="shared" si="5"/>
        <v>30</v>
      </c>
      <c r="Z11" s="9">
        <f t="shared" si="6"/>
        <v>30.69</v>
      </c>
      <c r="AA11" s="9">
        <f t="shared" si="7"/>
        <v>29.232999999999997</v>
      </c>
      <c r="AB11" s="9">
        <f t="shared" si="8"/>
        <v>28.229999999999997</v>
      </c>
      <c r="AC11" s="9">
        <f t="shared" si="9"/>
        <v>28.427</v>
      </c>
      <c r="AD11" s="9">
        <f t="shared" si="10"/>
        <v>25.86</v>
      </c>
      <c r="AE11" s="9">
        <f t="shared" si="11"/>
        <v>28.737000000000002</v>
      </c>
      <c r="AF11" s="9">
        <f t="shared" si="12"/>
        <v>350.03499999999997</v>
      </c>
    </row>
    <row r="12" spans="3:32" x14ac:dyDescent="0.3">
      <c r="C12" s="8">
        <v>0</v>
      </c>
      <c r="D12" s="8">
        <v>0.91900000000000004</v>
      </c>
      <c r="E12" s="8">
        <v>0.97799999999999998</v>
      </c>
      <c r="F12" s="8">
        <v>0.98799999999999999</v>
      </c>
      <c r="G12" s="8">
        <v>1</v>
      </c>
      <c r="H12" s="8">
        <v>0.999</v>
      </c>
      <c r="I12" s="8">
        <v>1</v>
      </c>
      <c r="J12" s="8">
        <v>0.98599999999999999</v>
      </c>
      <c r="K12" s="8">
        <v>0.93100000000000005</v>
      </c>
      <c r="L12" s="8">
        <v>0.91600000000000004</v>
      </c>
      <c r="M12" s="8">
        <v>0.87</v>
      </c>
      <c r="N12" s="8">
        <v>0.83</v>
      </c>
      <c r="O12" s="8">
        <v>0.88</v>
      </c>
      <c r="P12" s="8">
        <v>0.94099999999999995</v>
      </c>
      <c r="S12" s="8">
        <v>0</v>
      </c>
      <c r="T12" s="9">
        <f t="shared" si="0"/>
        <v>28.489000000000001</v>
      </c>
      <c r="U12" s="9">
        <f t="shared" si="1"/>
        <v>27.384</v>
      </c>
      <c r="V12" s="9">
        <f t="shared" si="2"/>
        <v>30.628</v>
      </c>
      <c r="W12" s="9">
        <f t="shared" si="3"/>
        <v>30</v>
      </c>
      <c r="X12" s="9">
        <f t="shared" si="4"/>
        <v>30.969000000000001</v>
      </c>
      <c r="Y12" s="9">
        <f t="shared" si="5"/>
        <v>30</v>
      </c>
      <c r="Z12" s="9">
        <f t="shared" si="6"/>
        <v>30.565999999999999</v>
      </c>
      <c r="AA12" s="9">
        <f t="shared" si="7"/>
        <v>28.861000000000001</v>
      </c>
      <c r="AB12" s="9">
        <f t="shared" si="8"/>
        <v>27.48</v>
      </c>
      <c r="AC12" s="9">
        <f t="shared" si="9"/>
        <v>26.97</v>
      </c>
      <c r="AD12" s="9">
        <f t="shared" si="10"/>
        <v>24.9</v>
      </c>
      <c r="AE12" s="9">
        <f t="shared" si="11"/>
        <v>27.28</v>
      </c>
      <c r="AF12" s="9">
        <f t="shared" si="12"/>
        <v>343.46499999999997</v>
      </c>
    </row>
    <row r="13" spans="3:32" x14ac:dyDescent="0.3">
      <c r="C13" s="8">
        <v>10</v>
      </c>
      <c r="D13" s="8">
        <v>0.89800000000000002</v>
      </c>
      <c r="E13" s="8">
        <v>0.95799999999999996</v>
      </c>
      <c r="F13" s="8">
        <v>0.97599999999999998</v>
      </c>
      <c r="G13" s="8">
        <v>0.998</v>
      </c>
      <c r="H13" s="8">
        <v>0.997</v>
      </c>
      <c r="I13" s="8">
        <v>1</v>
      </c>
      <c r="J13" s="8">
        <v>0.98</v>
      </c>
      <c r="K13" s="8">
        <v>0.92100000000000004</v>
      </c>
      <c r="L13" s="8">
        <v>0.89100000000000001</v>
      </c>
      <c r="M13" s="8">
        <v>0.83199999999999996</v>
      </c>
      <c r="N13" s="8">
        <v>0.79500000000000004</v>
      </c>
      <c r="O13" s="8">
        <v>0.81399999999999995</v>
      </c>
      <c r="P13" s="8">
        <v>0.92100000000000004</v>
      </c>
      <c r="S13" s="8">
        <v>10</v>
      </c>
      <c r="T13" s="9">
        <f t="shared" si="0"/>
        <v>27.838000000000001</v>
      </c>
      <c r="U13" s="9">
        <f t="shared" si="1"/>
        <v>26.823999999999998</v>
      </c>
      <c r="V13" s="9">
        <f t="shared" si="2"/>
        <v>30.256</v>
      </c>
      <c r="W13" s="9">
        <f t="shared" si="3"/>
        <v>29.94</v>
      </c>
      <c r="X13" s="9">
        <f t="shared" si="4"/>
        <v>30.907</v>
      </c>
      <c r="Y13" s="9">
        <f t="shared" si="5"/>
        <v>30</v>
      </c>
      <c r="Z13" s="9">
        <f t="shared" si="6"/>
        <v>30.38</v>
      </c>
      <c r="AA13" s="9">
        <f t="shared" si="7"/>
        <v>28.551000000000002</v>
      </c>
      <c r="AB13" s="9">
        <f t="shared" si="8"/>
        <v>26.73</v>
      </c>
      <c r="AC13" s="9">
        <f t="shared" si="9"/>
        <v>25.791999999999998</v>
      </c>
      <c r="AD13" s="9">
        <f t="shared" si="10"/>
        <v>23.85</v>
      </c>
      <c r="AE13" s="9">
        <f t="shared" si="11"/>
        <v>25.233999999999998</v>
      </c>
      <c r="AF13" s="9">
        <f t="shared" si="12"/>
        <v>336.16500000000002</v>
      </c>
    </row>
    <row r="14" spans="3:32" x14ac:dyDescent="0.3">
      <c r="C14" s="8">
        <v>20</v>
      </c>
      <c r="D14" s="8">
        <v>0.85899999999999999</v>
      </c>
      <c r="E14" s="8">
        <v>0.90400000000000003</v>
      </c>
      <c r="F14" s="8">
        <v>0.95</v>
      </c>
      <c r="G14" s="8">
        <v>0.99</v>
      </c>
      <c r="H14" s="8">
        <v>0.99399999999999999</v>
      </c>
      <c r="I14" s="8">
        <v>0.995</v>
      </c>
      <c r="J14" s="8">
        <v>0.95599999999999996</v>
      </c>
      <c r="K14" s="8">
        <v>0.89</v>
      </c>
      <c r="L14" s="8">
        <v>0.85599999999999998</v>
      </c>
      <c r="M14" s="8">
        <v>0.76700000000000002</v>
      </c>
      <c r="N14" s="8">
        <v>0.751</v>
      </c>
      <c r="O14" s="8">
        <v>0.75800000000000001</v>
      </c>
      <c r="P14" s="8">
        <v>0.88900000000000001</v>
      </c>
      <c r="S14" s="8">
        <v>20</v>
      </c>
      <c r="T14" s="9">
        <f t="shared" si="0"/>
        <v>26.628999999999998</v>
      </c>
      <c r="U14" s="9">
        <f t="shared" si="1"/>
        <v>25.312000000000001</v>
      </c>
      <c r="V14" s="9">
        <f t="shared" si="2"/>
        <v>29.45</v>
      </c>
      <c r="W14" s="9">
        <f t="shared" si="3"/>
        <v>29.7</v>
      </c>
      <c r="X14" s="9">
        <f t="shared" si="4"/>
        <v>30.814</v>
      </c>
      <c r="Y14" s="9">
        <f t="shared" si="5"/>
        <v>29.85</v>
      </c>
      <c r="Z14" s="9">
        <f t="shared" si="6"/>
        <v>29.635999999999999</v>
      </c>
      <c r="AA14" s="9">
        <f t="shared" si="7"/>
        <v>27.59</v>
      </c>
      <c r="AB14" s="9">
        <f t="shared" si="8"/>
        <v>25.68</v>
      </c>
      <c r="AC14" s="9">
        <f t="shared" si="9"/>
        <v>23.777000000000001</v>
      </c>
      <c r="AD14" s="9">
        <f t="shared" si="10"/>
        <v>22.53</v>
      </c>
      <c r="AE14" s="9">
        <f t="shared" si="11"/>
        <v>23.498000000000001</v>
      </c>
      <c r="AF14" s="9">
        <f t="shared" si="12"/>
        <v>324.48500000000001</v>
      </c>
    </row>
    <row r="15" spans="3:32" x14ac:dyDescent="0.3">
      <c r="C15" s="8">
        <v>30</v>
      </c>
      <c r="D15" s="8">
        <v>0.80600000000000005</v>
      </c>
      <c r="E15" s="8">
        <v>0.85099999999999998</v>
      </c>
      <c r="F15" s="8">
        <v>0.92200000000000004</v>
      </c>
      <c r="G15" s="8">
        <v>0.97099999999999997</v>
      </c>
      <c r="H15" s="8">
        <v>0.98099999999999998</v>
      </c>
      <c r="I15" s="8">
        <v>0.98399999999999999</v>
      </c>
      <c r="J15" s="8">
        <v>0.94199999999999995</v>
      </c>
      <c r="K15" s="8">
        <v>0.85799999999999998</v>
      </c>
      <c r="L15" s="8">
        <v>0.80300000000000005</v>
      </c>
      <c r="M15" s="8">
        <v>0.70099999999999996</v>
      </c>
      <c r="N15" s="8">
        <v>0.68899999999999995</v>
      </c>
      <c r="O15" s="8">
        <v>0.69499999999999995</v>
      </c>
      <c r="P15" s="8">
        <v>0.85</v>
      </c>
      <c r="S15" s="8">
        <v>30</v>
      </c>
      <c r="T15" s="9">
        <f t="shared" si="0"/>
        <v>24.986000000000001</v>
      </c>
      <c r="U15" s="9">
        <f t="shared" si="1"/>
        <v>23.827999999999999</v>
      </c>
      <c r="V15" s="9">
        <f t="shared" si="2"/>
        <v>28.582000000000001</v>
      </c>
      <c r="W15" s="9">
        <f t="shared" si="3"/>
        <v>29.13</v>
      </c>
      <c r="X15" s="9">
        <f t="shared" si="4"/>
        <v>30.410999999999998</v>
      </c>
      <c r="Y15" s="9">
        <f t="shared" si="5"/>
        <v>29.52</v>
      </c>
      <c r="Z15" s="9">
        <f t="shared" si="6"/>
        <v>29.201999999999998</v>
      </c>
      <c r="AA15" s="9">
        <f t="shared" si="7"/>
        <v>26.597999999999999</v>
      </c>
      <c r="AB15" s="9">
        <f t="shared" si="8"/>
        <v>24.09</v>
      </c>
      <c r="AC15" s="9">
        <f t="shared" si="9"/>
        <v>21.730999999999998</v>
      </c>
      <c r="AD15" s="9">
        <f t="shared" si="10"/>
        <v>20.669999999999998</v>
      </c>
      <c r="AE15" s="9">
        <f t="shared" si="11"/>
        <v>21.544999999999998</v>
      </c>
      <c r="AF15" s="9">
        <f t="shared" si="12"/>
        <v>310.25</v>
      </c>
    </row>
    <row r="16" spans="3:32" x14ac:dyDescent="0.3">
      <c r="C16" s="8">
        <v>40</v>
      </c>
      <c r="D16" s="8">
        <v>0.746</v>
      </c>
      <c r="E16" s="8">
        <v>0.8</v>
      </c>
      <c r="F16" s="8">
        <v>0.9</v>
      </c>
      <c r="G16" s="8">
        <v>0.94099999999999995</v>
      </c>
      <c r="H16" s="8">
        <v>0.96299999999999997</v>
      </c>
      <c r="I16" s="8">
        <v>0.97599999999999998</v>
      </c>
      <c r="J16" s="8">
        <v>0.91700000000000004</v>
      </c>
      <c r="K16" s="8">
        <v>0.82099999999999995</v>
      </c>
      <c r="L16" s="8">
        <v>0.76100000000000001</v>
      </c>
      <c r="M16" s="8">
        <v>0.63200000000000001</v>
      </c>
      <c r="N16" s="8">
        <v>0.624</v>
      </c>
      <c r="O16" s="8">
        <v>0.623</v>
      </c>
      <c r="P16" s="8">
        <v>0.80900000000000005</v>
      </c>
      <c r="S16" s="8">
        <v>40</v>
      </c>
      <c r="T16" s="9">
        <f t="shared" si="0"/>
        <v>23.126000000000001</v>
      </c>
      <c r="U16" s="9">
        <f t="shared" si="1"/>
        <v>22.400000000000002</v>
      </c>
      <c r="V16" s="9">
        <f t="shared" si="2"/>
        <v>27.900000000000002</v>
      </c>
      <c r="W16" s="9">
        <f t="shared" si="3"/>
        <v>28.229999999999997</v>
      </c>
      <c r="X16" s="9">
        <f t="shared" si="4"/>
        <v>29.852999999999998</v>
      </c>
      <c r="Y16" s="9">
        <f t="shared" si="5"/>
        <v>29.28</v>
      </c>
      <c r="Z16" s="9">
        <f t="shared" si="6"/>
        <v>28.427</v>
      </c>
      <c r="AA16" s="9">
        <f t="shared" si="7"/>
        <v>25.450999999999997</v>
      </c>
      <c r="AB16" s="9">
        <f t="shared" si="8"/>
        <v>22.830000000000002</v>
      </c>
      <c r="AC16" s="9">
        <f t="shared" si="9"/>
        <v>19.591999999999999</v>
      </c>
      <c r="AD16" s="9">
        <f t="shared" si="10"/>
        <v>18.72</v>
      </c>
      <c r="AE16" s="9">
        <f t="shared" si="11"/>
        <v>19.312999999999999</v>
      </c>
      <c r="AF16" s="9">
        <f t="shared" si="12"/>
        <v>295.28500000000003</v>
      </c>
    </row>
    <row r="17" spans="3:32" x14ac:dyDescent="0.3">
      <c r="C17" s="8">
        <v>50</v>
      </c>
      <c r="D17" s="8">
        <v>0.71</v>
      </c>
      <c r="E17" s="8">
        <v>0.76200000000000001</v>
      </c>
      <c r="F17" s="8">
        <v>0.86199999999999999</v>
      </c>
      <c r="G17" s="8">
        <v>0.90900000000000003</v>
      </c>
      <c r="H17" s="8">
        <v>0.95499999999999996</v>
      </c>
      <c r="I17" s="8">
        <v>0.96499999999999997</v>
      </c>
      <c r="J17" s="8">
        <v>0.90200000000000002</v>
      </c>
      <c r="K17" s="8">
        <v>0.79100000000000004</v>
      </c>
      <c r="L17" s="8">
        <v>0.71899999999999997</v>
      </c>
      <c r="M17" s="8">
        <v>0.58199999999999996</v>
      </c>
      <c r="N17" s="8">
        <v>0.55700000000000005</v>
      </c>
      <c r="O17" s="8">
        <v>0.57599999999999996</v>
      </c>
      <c r="P17" s="8">
        <v>0.77400000000000002</v>
      </c>
      <c r="S17" s="8">
        <v>50</v>
      </c>
      <c r="T17" s="9">
        <f t="shared" si="0"/>
        <v>22.009999999999998</v>
      </c>
      <c r="U17" s="9">
        <f t="shared" si="1"/>
        <v>21.335999999999999</v>
      </c>
      <c r="V17" s="9">
        <f t="shared" si="2"/>
        <v>26.722000000000001</v>
      </c>
      <c r="W17" s="9">
        <f t="shared" si="3"/>
        <v>27.27</v>
      </c>
      <c r="X17" s="9">
        <f t="shared" si="4"/>
        <v>29.605</v>
      </c>
      <c r="Y17" s="9">
        <f t="shared" si="5"/>
        <v>28.95</v>
      </c>
      <c r="Z17" s="9">
        <f t="shared" si="6"/>
        <v>27.962</v>
      </c>
      <c r="AA17" s="9">
        <f t="shared" si="7"/>
        <v>24.521000000000001</v>
      </c>
      <c r="AB17" s="9">
        <f t="shared" si="8"/>
        <v>21.57</v>
      </c>
      <c r="AC17" s="9">
        <f t="shared" si="9"/>
        <v>18.041999999999998</v>
      </c>
      <c r="AD17" s="9">
        <f t="shared" si="10"/>
        <v>16.71</v>
      </c>
      <c r="AE17" s="9">
        <f t="shared" si="11"/>
        <v>17.855999999999998</v>
      </c>
      <c r="AF17" s="9">
        <f t="shared" si="12"/>
        <v>282.51</v>
      </c>
    </row>
    <row r="18" spans="3:32" x14ac:dyDescent="0.3">
      <c r="C18" s="8">
        <v>60</v>
      </c>
      <c r="D18" s="8">
        <v>0.66600000000000004</v>
      </c>
      <c r="E18" s="8">
        <v>0.72099999999999997</v>
      </c>
      <c r="F18" s="8">
        <v>0.83399999999999996</v>
      </c>
      <c r="G18" s="8">
        <v>0.89200000000000002</v>
      </c>
      <c r="H18" s="8">
        <v>0.94499999999999995</v>
      </c>
      <c r="I18" s="8">
        <v>0.95399999999999996</v>
      </c>
      <c r="J18" s="8">
        <v>0.88</v>
      </c>
      <c r="K18" s="8">
        <v>0.745</v>
      </c>
      <c r="L18" s="8">
        <v>0.67500000000000004</v>
      </c>
      <c r="M18" s="8">
        <v>0.51500000000000001</v>
      </c>
      <c r="N18" s="8">
        <v>0.47799999999999998</v>
      </c>
      <c r="O18" s="8">
        <v>0.52100000000000002</v>
      </c>
      <c r="P18" s="8">
        <v>0.73499999999999999</v>
      </c>
      <c r="S18" s="8">
        <v>60</v>
      </c>
      <c r="T18" s="9">
        <f t="shared" si="0"/>
        <v>20.646000000000001</v>
      </c>
      <c r="U18" s="9">
        <f t="shared" si="1"/>
        <v>20.187999999999999</v>
      </c>
      <c r="V18" s="9">
        <f t="shared" si="2"/>
        <v>25.853999999999999</v>
      </c>
      <c r="W18" s="9">
        <f t="shared" si="3"/>
        <v>26.76</v>
      </c>
      <c r="X18" s="9">
        <f t="shared" si="4"/>
        <v>29.294999999999998</v>
      </c>
      <c r="Y18" s="9">
        <f t="shared" si="5"/>
        <v>28.619999999999997</v>
      </c>
      <c r="Z18" s="9">
        <f t="shared" si="6"/>
        <v>27.28</v>
      </c>
      <c r="AA18" s="9">
        <f t="shared" si="7"/>
        <v>23.094999999999999</v>
      </c>
      <c r="AB18" s="9">
        <f t="shared" si="8"/>
        <v>20.25</v>
      </c>
      <c r="AC18" s="9">
        <f t="shared" si="9"/>
        <v>15.965</v>
      </c>
      <c r="AD18" s="9">
        <f t="shared" si="10"/>
        <v>14.34</v>
      </c>
      <c r="AE18" s="9">
        <f t="shared" si="11"/>
        <v>16.151</v>
      </c>
      <c r="AF18" s="9">
        <f t="shared" si="12"/>
        <v>268.27499999999998</v>
      </c>
    </row>
    <row r="19" spans="3:32" x14ac:dyDescent="0.3">
      <c r="C19" s="8">
        <v>70</v>
      </c>
      <c r="D19" s="8">
        <v>0.61099999999999999</v>
      </c>
      <c r="E19" s="8">
        <v>0.67</v>
      </c>
      <c r="F19" s="8">
        <v>0.79800000000000004</v>
      </c>
      <c r="G19" s="8">
        <v>0.86899999999999999</v>
      </c>
      <c r="H19" s="8">
        <v>0.93300000000000005</v>
      </c>
      <c r="I19" s="8">
        <v>0.93700000000000006</v>
      </c>
      <c r="J19" s="8">
        <v>0.85399999999999998</v>
      </c>
      <c r="K19" s="8">
        <v>0.70599999999999996</v>
      </c>
      <c r="L19" s="8">
        <v>0.63800000000000001</v>
      </c>
      <c r="M19" s="8">
        <v>0.44</v>
      </c>
      <c r="N19" s="8">
        <v>0.41499999999999998</v>
      </c>
      <c r="O19" s="8">
        <v>0.46300000000000002</v>
      </c>
      <c r="P19" s="8">
        <v>0.69499999999999995</v>
      </c>
      <c r="S19" s="8">
        <v>70</v>
      </c>
      <c r="T19" s="9">
        <f t="shared" si="0"/>
        <v>18.940999999999999</v>
      </c>
      <c r="U19" s="9">
        <f t="shared" si="1"/>
        <v>18.760000000000002</v>
      </c>
      <c r="V19" s="9">
        <f t="shared" si="2"/>
        <v>24.738</v>
      </c>
      <c r="W19" s="9">
        <f t="shared" si="3"/>
        <v>26.07</v>
      </c>
      <c r="X19" s="9">
        <f t="shared" si="4"/>
        <v>28.923000000000002</v>
      </c>
      <c r="Y19" s="9">
        <f t="shared" si="5"/>
        <v>28.110000000000003</v>
      </c>
      <c r="Z19" s="9">
        <f t="shared" si="6"/>
        <v>26.474</v>
      </c>
      <c r="AA19" s="9">
        <f t="shared" si="7"/>
        <v>21.885999999999999</v>
      </c>
      <c r="AB19" s="9">
        <f t="shared" si="8"/>
        <v>19.14</v>
      </c>
      <c r="AC19" s="9">
        <f t="shared" si="9"/>
        <v>13.64</v>
      </c>
      <c r="AD19" s="9">
        <f t="shared" si="10"/>
        <v>12.45</v>
      </c>
      <c r="AE19" s="9">
        <f t="shared" si="11"/>
        <v>14.353000000000002</v>
      </c>
      <c r="AF19" s="9">
        <f t="shared" si="12"/>
        <v>253.67499999999998</v>
      </c>
    </row>
    <row r="20" spans="3:32" x14ac:dyDescent="0.3">
      <c r="C20" s="8">
        <v>80</v>
      </c>
      <c r="D20" s="8">
        <v>0.57699999999999996</v>
      </c>
      <c r="E20" s="8">
        <v>0.61099999999999999</v>
      </c>
      <c r="F20" s="8">
        <v>0.76500000000000001</v>
      </c>
      <c r="G20" s="8">
        <v>0.84199999999999997</v>
      </c>
      <c r="H20" s="8">
        <v>0.91600000000000004</v>
      </c>
      <c r="I20" s="8">
        <v>0.92400000000000004</v>
      </c>
      <c r="J20" s="8">
        <v>0.82499999999999996</v>
      </c>
      <c r="K20" s="8">
        <v>0.67100000000000004</v>
      </c>
      <c r="L20" s="8">
        <v>0.59199999999999997</v>
      </c>
      <c r="M20" s="8">
        <v>0.38700000000000001</v>
      </c>
      <c r="N20" s="8">
        <v>0.34399999999999997</v>
      </c>
      <c r="O20" s="8">
        <v>0.41199999999999998</v>
      </c>
      <c r="P20" s="8">
        <v>0.65600000000000003</v>
      </c>
      <c r="S20" s="8">
        <v>80</v>
      </c>
      <c r="T20" s="9">
        <f t="shared" si="0"/>
        <v>17.887</v>
      </c>
      <c r="U20" s="9">
        <f t="shared" si="1"/>
        <v>17.108000000000001</v>
      </c>
      <c r="V20" s="9">
        <f t="shared" si="2"/>
        <v>23.715</v>
      </c>
      <c r="W20" s="9">
        <f t="shared" si="3"/>
        <v>25.259999999999998</v>
      </c>
      <c r="X20" s="9">
        <f t="shared" si="4"/>
        <v>28.396000000000001</v>
      </c>
      <c r="Y20" s="9">
        <f t="shared" si="5"/>
        <v>27.720000000000002</v>
      </c>
      <c r="Z20" s="9">
        <f t="shared" si="6"/>
        <v>25.574999999999999</v>
      </c>
      <c r="AA20" s="9">
        <f t="shared" si="7"/>
        <v>20.801000000000002</v>
      </c>
      <c r="AB20" s="9">
        <f t="shared" si="8"/>
        <v>17.759999999999998</v>
      </c>
      <c r="AC20" s="9">
        <f t="shared" si="9"/>
        <v>11.997</v>
      </c>
      <c r="AD20" s="9">
        <f t="shared" si="10"/>
        <v>10.319999999999999</v>
      </c>
      <c r="AE20" s="9">
        <f t="shared" si="11"/>
        <v>12.771999999999998</v>
      </c>
      <c r="AF20" s="9">
        <f t="shared" si="12"/>
        <v>239.44</v>
      </c>
    </row>
    <row r="21" spans="3:32" x14ac:dyDescent="0.3">
      <c r="C21" s="8">
        <v>90</v>
      </c>
      <c r="D21" s="8">
        <v>0.52800000000000002</v>
      </c>
      <c r="E21" s="8">
        <v>0.56699999999999995</v>
      </c>
      <c r="F21" s="8">
        <v>0.73899999999999999</v>
      </c>
      <c r="G21" s="8">
        <v>0.81799999999999995</v>
      </c>
      <c r="H21" s="8">
        <v>0.89900000000000002</v>
      </c>
      <c r="I21" s="8">
        <v>0.90200000000000002</v>
      </c>
      <c r="J21" s="8">
        <v>0.78800000000000003</v>
      </c>
      <c r="K21" s="8">
        <v>0.63600000000000001</v>
      </c>
      <c r="L21" s="8">
        <v>0.53400000000000003</v>
      </c>
      <c r="M21" s="8">
        <v>0.34499999999999997</v>
      </c>
      <c r="N21" s="8">
        <v>0.29699999999999999</v>
      </c>
      <c r="O21" s="8">
        <v>0.36799999999999999</v>
      </c>
      <c r="P21" s="8">
        <v>0.61899999999999999</v>
      </c>
      <c r="S21" s="8">
        <v>90</v>
      </c>
      <c r="T21" s="9">
        <f t="shared" si="0"/>
        <v>16.368000000000002</v>
      </c>
      <c r="U21" s="9">
        <f t="shared" si="1"/>
        <v>15.875999999999998</v>
      </c>
      <c r="V21" s="9">
        <f t="shared" si="2"/>
        <v>22.908999999999999</v>
      </c>
      <c r="W21" s="9">
        <f t="shared" si="3"/>
        <v>24.54</v>
      </c>
      <c r="X21" s="9">
        <f t="shared" si="4"/>
        <v>27.869</v>
      </c>
      <c r="Y21" s="9">
        <f t="shared" si="5"/>
        <v>27.060000000000002</v>
      </c>
      <c r="Z21" s="9">
        <f t="shared" si="6"/>
        <v>24.428000000000001</v>
      </c>
      <c r="AA21" s="9">
        <f t="shared" si="7"/>
        <v>19.716000000000001</v>
      </c>
      <c r="AB21" s="9">
        <f t="shared" si="8"/>
        <v>16.02</v>
      </c>
      <c r="AC21" s="9">
        <f t="shared" si="9"/>
        <v>10.694999999999999</v>
      </c>
      <c r="AD21" s="9">
        <f t="shared" si="10"/>
        <v>8.91</v>
      </c>
      <c r="AE21" s="9">
        <f t="shared" si="11"/>
        <v>11.407999999999999</v>
      </c>
      <c r="AF21" s="9">
        <f t="shared" si="12"/>
        <v>225.935</v>
      </c>
    </row>
    <row r="22" spans="3:32" x14ac:dyDescent="0.3">
      <c r="C22" s="8">
        <v>100</v>
      </c>
      <c r="D22" s="8">
        <v>0.46700000000000003</v>
      </c>
      <c r="E22" s="8">
        <v>0.51</v>
      </c>
      <c r="F22" s="8">
        <v>0.71499999999999997</v>
      </c>
      <c r="G22" s="8">
        <v>0.77700000000000002</v>
      </c>
      <c r="H22" s="8">
        <v>0.872</v>
      </c>
      <c r="I22" s="8">
        <v>0.872</v>
      </c>
      <c r="J22" s="8">
        <v>0.751</v>
      </c>
      <c r="K22" s="8">
        <v>0.58399999999999996</v>
      </c>
      <c r="L22" s="8">
        <v>0.47499999999999998</v>
      </c>
      <c r="M22" s="8">
        <v>0.28999999999999998</v>
      </c>
      <c r="N22" s="8">
        <v>0.248</v>
      </c>
      <c r="O22" s="8">
        <v>0.33</v>
      </c>
      <c r="P22" s="8">
        <v>0.57399999999999995</v>
      </c>
      <c r="S22" s="8">
        <v>100</v>
      </c>
      <c r="T22" s="9">
        <f t="shared" si="0"/>
        <v>14.477</v>
      </c>
      <c r="U22" s="9">
        <f t="shared" si="1"/>
        <v>14.280000000000001</v>
      </c>
      <c r="V22" s="9">
        <f t="shared" si="2"/>
        <v>22.164999999999999</v>
      </c>
      <c r="W22" s="9">
        <f t="shared" si="3"/>
        <v>23.310000000000002</v>
      </c>
      <c r="X22" s="9">
        <f t="shared" si="4"/>
        <v>27.032</v>
      </c>
      <c r="Y22" s="9">
        <f t="shared" si="5"/>
        <v>26.16</v>
      </c>
      <c r="Z22" s="9">
        <f t="shared" si="6"/>
        <v>23.280999999999999</v>
      </c>
      <c r="AA22" s="9">
        <f t="shared" si="7"/>
        <v>18.103999999999999</v>
      </c>
      <c r="AB22" s="9">
        <f t="shared" si="8"/>
        <v>14.25</v>
      </c>
      <c r="AC22" s="9">
        <f t="shared" si="9"/>
        <v>8.99</v>
      </c>
      <c r="AD22" s="9">
        <f t="shared" si="10"/>
        <v>7.4399999999999995</v>
      </c>
      <c r="AE22" s="9">
        <f t="shared" si="11"/>
        <v>10.23</v>
      </c>
      <c r="AF22" s="9">
        <f t="shared" si="12"/>
        <v>209.51</v>
      </c>
    </row>
    <row r="23" spans="3:32" x14ac:dyDescent="0.3">
      <c r="C23" s="8">
        <v>110</v>
      </c>
      <c r="D23" s="8">
        <v>0.42899999999999999</v>
      </c>
      <c r="E23" s="8">
        <v>0.46899999999999997</v>
      </c>
      <c r="F23" s="8">
        <v>0.68200000000000005</v>
      </c>
      <c r="G23" s="8">
        <v>0.751</v>
      </c>
      <c r="H23" s="8">
        <v>0.85399999999999998</v>
      </c>
      <c r="I23" s="8">
        <v>0.84299999999999997</v>
      </c>
      <c r="J23" s="8">
        <v>0.71699999999999997</v>
      </c>
      <c r="K23" s="8">
        <v>0.53100000000000003</v>
      </c>
      <c r="L23" s="8">
        <v>0.43099999999999999</v>
      </c>
      <c r="M23" s="8">
        <v>0.26500000000000001</v>
      </c>
      <c r="N23" s="8">
        <v>0.219</v>
      </c>
      <c r="O23" s="8">
        <v>0.30099999999999999</v>
      </c>
      <c r="P23" s="8">
        <v>0.54100000000000004</v>
      </c>
      <c r="S23" s="8">
        <v>110</v>
      </c>
      <c r="T23" s="9">
        <f t="shared" si="0"/>
        <v>13.298999999999999</v>
      </c>
      <c r="U23" s="9">
        <f t="shared" si="1"/>
        <v>13.132</v>
      </c>
      <c r="V23" s="9">
        <f t="shared" si="2"/>
        <v>21.142000000000003</v>
      </c>
      <c r="W23" s="9">
        <f t="shared" si="3"/>
        <v>22.53</v>
      </c>
      <c r="X23" s="9">
        <f t="shared" si="4"/>
        <v>26.474</v>
      </c>
      <c r="Y23" s="9">
        <f t="shared" si="5"/>
        <v>25.29</v>
      </c>
      <c r="Z23" s="9">
        <f t="shared" si="6"/>
        <v>22.227</v>
      </c>
      <c r="AA23" s="9">
        <f t="shared" si="7"/>
        <v>16.461000000000002</v>
      </c>
      <c r="AB23" s="9">
        <f t="shared" si="8"/>
        <v>12.93</v>
      </c>
      <c r="AC23" s="9">
        <f t="shared" si="9"/>
        <v>8.2149999999999999</v>
      </c>
      <c r="AD23" s="9">
        <f t="shared" si="10"/>
        <v>6.57</v>
      </c>
      <c r="AE23" s="9">
        <f t="shared" si="11"/>
        <v>9.3309999999999995</v>
      </c>
      <c r="AF23" s="9">
        <f t="shared" si="12"/>
        <v>197.465</v>
      </c>
    </row>
    <row r="24" spans="3:32" x14ac:dyDescent="0.3">
      <c r="C24" s="8">
        <v>120</v>
      </c>
      <c r="D24" s="8">
        <v>0.39800000000000002</v>
      </c>
      <c r="E24" s="8">
        <v>0.433</v>
      </c>
      <c r="F24" s="8">
        <v>0.64200000000000002</v>
      </c>
      <c r="G24" s="8">
        <v>0.72399999999999998</v>
      </c>
      <c r="H24" s="8">
        <v>0.82799999999999996</v>
      </c>
      <c r="I24" s="8">
        <v>0.80600000000000005</v>
      </c>
      <c r="J24" s="8">
        <v>0.67600000000000005</v>
      </c>
      <c r="K24" s="8">
        <v>0.47799999999999998</v>
      </c>
      <c r="L24" s="8">
        <v>0.38900000000000001</v>
      </c>
      <c r="M24" s="8">
        <v>0.23799999999999999</v>
      </c>
      <c r="N24" s="8">
        <v>0.19</v>
      </c>
      <c r="O24" s="8">
        <v>0.27900000000000003</v>
      </c>
      <c r="P24" s="8">
        <v>0.50700000000000001</v>
      </c>
      <c r="S24" s="8">
        <v>120</v>
      </c>
      <c r="T24" s="9">
        <f t="shared" si="0"/>
        <v>12.338000000000001</v>
      </c>
      <c r="U24" s="9">
        <f t="shared" si="1"/>
        <v>12.124000000000001</v>
      </c>
      <c r="V24" s="9">
        <f t="shared" si="2"/>
        <v>19.902000000000001</v>
      </c>
      <c r="W24" s="9">
        <f t="shared" si="3"/>
        <v>21.72</v>
      </c>
      <c r="X24" s="9">
        <f t="shared" si="4"/>
        <v>25.667999999999999</v>
      </c>
      <c r="Y24" s="9">
        <f t="shared" si="5"/>
        <v>24.18</v>
      </c>
      <c r="Z24" s="9">
        <f t="shared" si="6"/>
        <v>20.956000000000003</v>
      </c>
      <c r="AA24" s="9">
        <f t="shared" si="7"/>
        <v>14.818</v>
      </c>
      <c r="AB24" s="9">
        <f t="shared" si="8"/>
        <v>11.67</v>
      </c>
      <c r="AC24" s="9">
        <f t="shared" si="9"/>
        <v>7.3780000000000001</v>
      </c>
      <c r="AD24" s="9">
        <f t="shared" si="10"/>
        <v>5.7</v>
      </c>
      <c r="AE24" s="9">
        <f t="shared" si="11"/>
        <v>8.6490000000000009</v>
      </c>
      <c r="AF24" s="9">
        <f t="shared" si="12"/>
        <v>185.05500000000001</v>
      </c>
    </row>
    <row r="25" spans="3:32" x14ac:dyDescent="0.3">
      <c r="C25" s="8">
        <v>130</v>
      </c>
      <c r="D25" s="8">
        <v>0.36699999999999999</v>
      </c>
      <c r="E25" s="8">
        <v>0.40200000000000002</v>
      </c>
      <c r="F25" s="8">
        <v>0.60699999999999998</v>
      </c>
      <c r="G25" s="8">
        <v>0.69199999999999995</v>
      </c>
      <c r="H25" s="8">
        <v>0.80400000000000005</v>
      </c>
      <c r="I25" s="8">
        <v>0.76600000000000001</v>
      </c>
      <c r="J25" s="8">
        <v>0.626</v>
      </c>
      <c r="K25" s="8">
        <v>0.437</v>
      </c>
      <c r="L25" s="8">
        <v>0.35199999999999998</v>
      </c>
      <c r="M25" s="8">
        <v>0.19600000000000001</v>
      </c>
      <c r="N25" s="8">
        <v>0.16700000000000001</v>
      </c>
      <c r="O25" s="8">
        <v>0.249</v>
      </c>
      <c r="P25" s="8">
        <v>0.47299999999999998</v>
      </c>
      <c r="S25" s="8">
        <v>130</v>
      </c>
      <c r="T25" s="9">
        <f t="shared" si="0"/>
        <v>11.376999999999999</v>
      </c>
      <c r="U25" s="9">
        <f t="shared" si="1"/>
        <v>11.256</v>
      </c>
      <c r="V25" s="9">
        <f t="shared" si="2"/>
        <v>18.817</v>
      </c>
      <c r="W25" s="9">
        <f t="shared" si="3"/>
        <v>20.759999999999998</v>
      </c>
      <c r="X25" s="9">
        <f t="shared" si="4"/>
        <v>24.924000000000003</v>
      </c>
      <c r="Y25" s="9">
        <f t="shared" si="5"/>
        <v>22.98</v>
      </c>
      <c r="Z25" s="9">
        <f t="shared" si="6"/>
        <v>19.405999999999999</v>
      </c>
      <c r="AA25" s="9">
        <f t="shared" si="7"/>
        <v>13.547000000000001</v>
      </c>
      <c r="AB25" s="9">
        <f t="shared" si="8"/>
        <v>10.559999999999999</v>
      </c>
      <c r="AC25" s="9">
        <f t="shared" si="9"/>
        <v>6.0760000000000005</v>
      </c>
      <c r="AD25" s="9">
        <f t="shared" si="10"/>
        <v>5.0100000000000007</v>
      </c>
      <c r="AE25" s="9">
        <f t="shared" si="11"/>
        <v>7.7190000000000003</v>
      </c>
      <c r="AF25" s="9">
        <f t="shared" si="12"/>
        <v>172.64499999999998</v>
      </c>
    </row>
    <row r="26" spans="3:32" x14ac:dyDescent="0.3">
      <c r="C26" s="8">
        <v>140</v>
      </c>
      <c r="D26" s="8">
        <v>0.33400000000000002</v>
      </c>
      <c r="E26" s="8">
        <v>0.372</v>
      </c>
      <c r="F26" s="8">
        <v>0.56299999999999994</v>
      </c>
      <c r="G26" s="8">
        <v>0.66800000000000004</v>
      </c>
      <c r="H26" s="8">
        <v>0.77100000000000002</v>
      </c>
      <c r="I26" s="8">
        <v>0.74099999999999999</v>
      </c>
      <c r="J26" s="8">
        <v>0.58899999999999997</v>
      </c>
      <c r="K26" s="8">
        <v>0.39100000000000001</v>
      </c>
      <c r="L26" s="8">
        <v>0.33100000000000002</v>
      </c>
      <c r="M26" s="8">
        <v>0.16300000000000001</v>
      </c>
      <c r="N26" s="8">
        <v>0.14099999999999999</v>
      </c>
      <c r="O26" s="8">
        <v>0.21199999999999999</v>
      </c>
      <c r="P26" s="8">
        <v>0.44</v>
      </c>
      <c r="S26" s="8">
        <v>140</v>
      </c>
      <c r="T26" s="9">
        <f t="shared" si="0"/>
        <v>10.354000000000001</v>
      </c>
      <c r="U26" s="9">
        <f t="shared" si="1"/>
        <v>10.416</v>
      </c>
      <c r="V26" s="9">
        <f t="shared" si="2"/>
        <v>17.452999999999999</v>
      </c>
      <c r="W26" s="9">
        <f t="shared" si="3"/>
        <v>20.040000000000003</v>
      </c>
      <c r="X26" s="9">
        <f t="shared" si="4"/>
        <v>23.901</v>
      </c>
      <c r="Y26" s="9">
        <f t="shared" si="5"/>
        <v>22.23</v>
      </c>
      <c r="Z26" s="9">
        <f t="shared" si="6"/>
        <v>18.259</v>
      </c>
      <c r="AA26" s="9">
        <f t="shared" si="7"/>
        <v>12.121</v>
      </c>
      <c r="AB26" s="9">
        <f t="shared" si="8"/>
        <v>9.93</v>
      </c>
      <c r="AC26" s="9">
        <f t="shared" si="9"/>
        <v>5.0529999999999999</v>
      </c>
      <c r="AD26" s="9">
        <f t="shared" si="10"/>
        <v>4.2299999999999995</v>
      </c>
      <c r="AE26" s="9">
        <f t="shared" si="11"/>
        <v>6.5720000000000001</v>
      </c>
      <c r="AF26" s="9">
        <f t="shared" si="12"/>
        <v>160.6</v>
      </c>
    </row>
    <row r="27" spans="3:32" x14ac:dyDescent="0.3">
      <c r="C27" s="8">
        <v>150</v>
      </c>
      <c r="D27" s="8">
        <v>0.308</v>
      </c>
      <c r="E27" s="8">
        <v>0.34399999999999997</v>
      </c>
      <c r="F27" s="8">
        <v>0.53300000000000003</v>
      </c>
      <c r="G27" s="8">
        <v>0.62</v>
      </c>
      <c r="H27" s="8">
        <v>0.73199999999999998</v>
      </c>
      <c r="I27" s="8">
        <v>0.70099999999999996</v>
      </c>
      <c r="J27" s="8">
        <v>0.53900000000000003</v>
      </c>
      <c r="K27" s="8">
        <v>0.34399999999999997</v>
      </c>
      <c r="L27" s="8">
        <v>0.30499999999999999</v>
      </c>
      <c r="M27" s="8">
        <v>0.14099999999999999</v>
      </c>
      <c r="N27" s="8">
        <v>0.123</v>
      </c>
      <c r="O27" s="8">
        <v>0.183</v>
      </c>
      <c r="P27" s="8">
        <v>0.40600000000000003</v>
      </c>
      <c r="S27" s="8">
        <v>150</v>
      </c>
      <c r="T27" s="9">
        <f t="shared" si="0"/>
        <v>9.548</v>
      </c>
      <c r="U27" s="9">
        <f t="shared" si="1"/>
        <v>9.6319999999999997</v>
      </c>
      <c r="V27" s="9">
        <f t="shared" si="2"/>
        <v>16.523</v>
      </c>
      <c r="W27" s="9">
        <f t="shared" si="3"/>
        <v>18.600000000000001</v>
      </c>
      <c r="X27" s="9">
        <f t="shared" si="4"/>
        <v>22.692</v>
      </c>
      <c r="Y27" s="9">
        <f t="shared" si="5"/>
        <v>21.029999999999998</v>
      </c>
      <c r="Z27" s="9">
        <f t="shared" si="6"/>
        <v>16.709</v>
      </c>
      <c r="AA27" s="9">
        <f t="shared" si="7"/>
        <v>10.664</v>
      </c>
      <c r="AB27" s="9">
        <f t="shared" si="8"/>
        <v>9.15</v>
      </c>
      <c r="AC27" s="9">
        <f t="shared" si="9"/>
        <v>4.3709999999999996</v>
      </c>
      <c r="AD27" s="9">
        <f t="shared" si="10"/>
        <v>3.69</v>
      </c>
      <c r="AE27" s="9">
        <f t="shared" si="11"/>
        <v>5.673</v>
      </c>
      <c r="AF27" s="9">
        <f t="shared" si="12"/>
        <v>148.19</v>
      </c>
    </row>
    <row r="28" spans="3:32" x14ac:dyDescent="0.3">
      <c r="C28" s="8">
        <v>160</v>
      </c>
      <c r="D28" s="8">
        <v>0.28199999999999997</v>
      </c>
      <c r="E28" s="8">
        <v>0.32</v>
      </c>
      <c r="F28" s="8">
        <v>0.503</v>
      </c>
      <c r="G28" s="8">
        <v>0.57599999999999996</v>
      </c>
      <c r="H28" s="8">
        <v>0.68600000000000005</v>
      </c>
      <c r="I28" s="8">
        <v>0.66100000000000003</v>
      </c>
      <c r="J28" s="8">
        <v>0.495</v>
      </c>
      <c r="K28" s="8">
        <v>0.309</v>
      </c>
      <c r="L28" s="8">
        <v>0.27200000000000002</v>
      </c>
      <c r="M28" s="8">
        <v>0.124</v>
      </c>
      <c r="N28" s="8">
        <v>0.113</v>
      </c>
      <c r="O28" s="8">
        <v>0.16700000000000001</v>
      </c>
      <c r="P28" s="8">
        <v>0.376</v>
      </c>
      <c r="S28" s="8">
        <v>160</v>
      </c>
      <c r="T28" s="9">
        <f t="shared" si="0"/>
        <v>8.7419999999999991</v>
      </c>
      <c r="U28" s="9">
        <f t="shared" si="1"/>
        <v>8.9600000000000009</v>
      </c>
      <c r="V28" s="9">
        <f t="shared" si="2"/>
        <v>15.593</v>
      </c>
      <c r="W28" s="9">
        <f t="shared" si="3"/>
        <v>17.279999999999998</v>
      </c>
      <c r="X28" s="9">
        <f t="shared" si="4"/>
        <v>21.266000000000002</v>
      </c>
      <c r="Y28" s="9">
        <f t="shared" si="5"/>
        <v>19.830000000000002</v>
      </c>
      <c r="Z28" s="9">
        <f t="shared" si="6"/>
        <v>15.345000000000001</v>
      </c>
      <c r="AA28" s="9">
        <f t="shared" si="7"/>
        <v>9.5790000000000006</v>
      </c>
      <c r="AB28" s="9">
        <f t="shared" si="8"/>
        <v>8.16</v>
      </c>
      <c r="AC28" s="9">
        <f t="shared" si="9"/>
        <v>3.8439999999999999</v>
      </c>
      <c r="AD28" s="9">
        <f t="shared" si="10"/>
        <v>3.39</v>
      </c>
      <c r="AE28" s="9">
        <f t="shared" si="11"/>
        <v>5.1770000000000005</v>
      </c>
      <c r="AF28" s="9">
        <f t="shared" si="12"/>
        <v>137.24</v>
      </c>
    </row>
    <row r="29" spans="3:32" x14ac:dyDescent="0.3">
      <c r="C29" s="8">
        <v>170</v>
      </c>
      <c r="D29" s="8">
        <v>0.255</v>
      </c>
      <c r="E29" s="8">
        <v>0.29199999999999998</v>
      </c>
      <c r="F29" s="8">
        <v>0.46700000000000003</v>
      </c>
      <c r="G29" s="8">
        <v>0.55700000000000005</v>
      </c>
      <c r="H29" s="8">
        <v>0.64900000000000002</v>
      </c>
      <c r="I29" s="8">
        <v>0.622</v>
      </c>
      <c r="J29" s="8">
        <v>0.44900000000000001</v>
      </c>
      <c r="K29" s="8">
        <v>0.27700000000000002</v>
      </c>
      <c r="L29" s="8">
        <v>0.24299999999999999</v>
      </c>
      <c r="M29" s="8">
        <v>0.107</v>
      </c>
      <c r="N29" s="8">
        <v>0.10100000000000001</v>
      </c>
      <c r="O29" s="8">
        <v>0.157</v>
      </c>
      <c r="P29" s="8">
        <v>0.34799999999999998</v>
      </c>
      <c r="S29" s="8">
        <v>170</v>
      </c>
      <c r="T29" s="9">
        <f t="shared" si="0"/>
        <v>7.9050000000000002</v>
      </c>
      <c r="U29" s="9">
        <f t="shared" si="1"/>
        <v>8.1760000000000002</v>
      </c>
      <c r="V29" s="9">
        <f t="shared" si="2"/>
        <v>14.477</v>
      </c>
      <c r="W29" s="9">
        <f t="shared" si="3"/>
        <v>16.71</v>
      </c>
      <c r="X29" s="9">
        <f t="shared" si="4"/>
        <v>20.119</v>
      </c>
      <c r="Y29" s="9">
        <f t="shared" si="5"/>
        <v>18.66</v>
      </c>
      <c r="Z29" s="9">
        <f t="shared" si="6"/>
        <v>13.919</v>
      </c>
      <c r="AA29" s="9">
        <f t="shared" si="7"/>
        <v>8.5870000000000015</v>
      </c>
      <c r="AB29" s="9">
        <f t="shared" si="8"/>
        <v>7.29</v>
      </c>
      <c r="AC29" s="9">
        <f t="shared" si="9"/>
        <v>3.3169999999999997</v>
      </c>
      <c r="AD29" s="9">
        <f t="shared" si="10"/>
        <v>3.0300000000000002</v>
      </c>
      <c r="AE29" s="9">
        <f t="shared" si="11"/>
        <v>4.867</v>
      </c>
      <c r="AF29" s="9">
        <f t="shared" si="12"/>
        <v>127.02</v>
      </c>
    </row>
    <row r="30" spans="3:32" x14ac:dyDescent="0.3">
      <c r="C30" s="8">
        <v>180</v>
      </c>
      <c r="D30" s="8">
        <v>0.23599999999999999</v>
      </c>
      <c r="E30" s="8">
        <v>0.26300000000000001</v>
      </c>
      <c r="F30" s="8">
        <v>0.43</v>
      </c>
      <c r="G30" s="8">
        <v>0.51300000000000001</v>
      </c>
      <c r="H30" s="8">
        <v>0.6</v>
      </c>
      <c r="I30" s="8">
        <v>0.58399999999999996</v>
      </c>
      <c r="J30" s="8">
        <v>0.40899999999999997</v>
      </c>
      <c r="K30" s="8">
        <v>0.25600000000000001</v>
      </c>
      <c r="L30" s="8">
        <v>0.215</v>
      </c>
      <c r="M30" s="8">
        <v>9.2999999999999999E-2</v>
      </c>
      <c r="N30" s="8">
        <v>8.8999999999999996E-2</v>
      </c>
      <c r="O30" s="8">
        <v>0.14599999999999999</v>
      </c>
      <c r="P30" s="8">
        <v>0.31900000000000001</v>
      </c>
      <c r="S30" s="8">
        <v>180</v>
      </c>
      <c r="T30" s="9">
        <f t="shared" si="0"/>
        <v>7.3159999999999998</v>
      </c>
      <c r="U30" s="9">
        <f t="shared" si="1"/>
        <v>7.3640000000000008</v>
      </c>
      <c r="V30" s="9">
        <f t="shared" si="2"/>
        <v>13.33</v>
      </c>
      <c r="W30" s="9">
        <f t="shared" si="3"/>
        <v>15.39</v>
      </c>
      <c r="X30" s="9">
        <f t="shared" si="4"/>
        <v>18.599999999999998</v>
      </c>
      <c r="Y30" s="9">
        <f t="shared" si="5"/>
        <v>17.52</v>
      </c>
      <c r="Z30" s="9">
        <f t="shared" si="6"/>
        <v>12.678999999999998</v>
      </c>
      <c r="AA30" s="9">
        <f t="shared" si="7"/>
        <v>7.9359999999999999</v>
      </c>
      <c r="AB30" s="9">
        <f t="shared" si="8"/>
        <v>6.45</v>
      </c>
      <c r="AC30" s="9">
        <f t="shared" si="9"/>
        <v>2.883</v>
      </c>
      <c r="AD30" s="9">
        <f t="shared" si="10"/>
        <v>2.67</v>
      </c>
      <c r="AE30" s="9">
        <f t="shared" si="11"/>
        <v>4.5259999999999998</v>
      </c>
      <c r="AF30" s="9">
        <f t="shared" si="12"/>
        <v>116.435</v>
      </c>
    </row>
    <row r="31" spans="3:32" x14ac:dyDescent="0.3">
      <c r="C31" s="8">
        <v>190</v>
      </c>
      <c r="D31" s="8">
        <v>0.21199999999999999</v>
      </c>
      <c r="E31" s="8">
        <v>0.23300000000000001</v>
      </c>
      <c r="F31" s="8">
        <v>0.40200000000000002</v>
      </c>
      <c r="G31" s="8">
        <v>0.47699999999999998</v>
      </c>
      <c r="H31" s="8">
        <v>0.56399999999999995</v>
      </c>
      <c r="I31" s="8">
        <v>0.55900000000000005</v>
      </c>
      <c r="J31" s="8">
        <v>0.373</v>
      </c>
      <c r="K31" s="8">
        <v>0.23599999999999999</v>
      </c>
      <c r="L31" s="8">
        <v>0.19400000000000001</v>
      </c>
      <c r="M31" s="8">
        <v>8.3000000000000004E-2</v>
      </c>
      <c r="N31" s="8">
        <v>7.6999999999999999E-2</v>
      </c>
      <c r="O31" s="8">
        <v>0.13400000000000001</v>
      </c>
      <c r="P31" s="8">
        <v>0.29499999999999998</v>
      </c>
      <c r="S31" s="8">
        <v>190</v>
      </c>
      <c r="T31" s="9">
        <f t="shared" si="0"/>
        <v>6.5720000000000001</v>
      </c>
      <c r="U31" s="9">
        <f t="shared" si="1"/>
        <v>6.524</v>
      </c>
      <c r="V31" s="9">
        <f t="shared" si="2"/>
        <v>12.462000000000002</v>
      </c>
      <c r="W31" s="9">
        <f t="shared" si="3"/>
        <v>14.309999999999999</v>
      </c>
      <c r="X31" s="9">
        <f t="shared" si="4"/>
        <v>17.483999999999998</v>
      </c>
      <c r="Y31" s="9">
        <f t="shared" si="5"/>
        <v>16.770000000000003</v>
      </c>
      <c r="Z31" s="9">
        <f t="shared" si="6"/>
        <v>11.563000000000001</v>
      </c>
      <c r="AA31" s="9">
        <f t="shared" si="7"/>
        <v>7.3159999999999998</v>
      </c>
      <c r="AB31" s="9">
        <f t="shared" si="8"/>
        <v>5.82</v>
      </c>
      <c r="AC31" s="9">
        <f t="shared" si="9"/>
        <v>2.573</v>
      </c>
      <c r="AD31" s="9">
        <f t="shared" si="10"/>
        <v>2.31</v>
      </c>
      <c r="AE31" s="9">
        <f t="shared" si="11"/>
        <v>4.1539999999999999</v>
      </c>
      <c r="AF31" s="9">
        <f t="shared" si="12"/>
        <v>107.675</v>
      </c>
    </row>
    <row r="32" spans="3:32" x14ac:dyDescent="0.3">
      <c r="C32" s="8">
        <v>200</v>
      </c>
      <c r="D32" s="8">
        <v>0.19500000000000001</v>
      </c>
      <c r="E32" s="8">
        <v>0.214</v>
      </c>
      <c r="F32" s="8">
        <v>0.36899999999999999</v>
      </c>
      <c r="G32" s="8">
        <v>0.44800000000000001</v>
      </c>
      <c r="H32" s="8">
        <v>0.53300000000000003</v>
      </c>
      <c r="I32" s="8">
        <v>0.52700000000000002</v>
      </c>
      <c r="J32" s="8">
        <v>0.33600000000000002</v>
      </c>
      <c r="K32" s="8">
        <v>0.217</v>
      </c>
      <c r="L32" s="8">
        <v>0.17</v>
      </c>
      <c r="M32" s="8">
        <v>7.0000000000000007E-2</v>
      </c>
      <c r="N32" s="8">
        <v>7.1999999999999995E-2</v>
      </c>
      <c r="O32" s="8">
        <v>0.125</v>
      </c>
      <c r="P32" s="8">
        <v>0.27300000000000002</v>
      </c>
      <c r="S32" s="8">
        <v>200</v>
      </c>
      <c r="T32" s="9">
        <f t="shared" si="0"/>
        <v>6.0449999999999999</v>
      </c>
      <c r="U32" s="9">
        <f t="shared" si="1"/>
        <v>5.992</v>
      </c>
      <c r="V32" s="9">
        <f t="shared" si="2"/>
        <v>11.439</v>
      </c>
      <c r="W32" s="9">
        <f t="shared" si="3"/>
        <v>13.44</v>
      </c>
      <c r="X32" s="9">
        <f t="shared" si="4"/>
        <v>16.523</v>
      </c>
      <c r="Y32" s="9">
        <f t="shared" si="5"/>
        <v>15.81</v>
      </c>
      <c r="Z32" s="9">
        <f t="shared" si="6"/>
        <v>10.416</v>
      </c>
      <c r="AA32" s="9">
        <f t="shared" si="7"/>
        <v>6.7270000000000003</v>
      </c>
      <c r="AB32" s="9">
        <f t="shared" si="8"/>
        <v>5.1000000000000005</v>
      </c>
      <c r="AC32" s="9">
        <f t="shared" si="9"/>
        <v>2.1700000000000004</v>
      </c>
      <c r="AD32" s="9">
        <f t="shared" si="10"/>
        <v>2.1599999999999997</v>
      </c>
      <c r="AE32" s="9">
        <f t="shared" si="11"/>
        <v>3.875</v>
      </c>
      <c r="AF32" s="9">
        <f t="shared" si="12"/>
        <v>99.64500000000001</v>
      </c>
    </row>
    <row r="33" spans="3:32" x14ac:dyDescent="0.3">
      <c r="C33" s="8">
        <v>210</v>
      </c>
      <c r="D33" s="8">
        <v>0.17499999999999999</v>
      </c>
      <c r="E33" s="8">
        <v>0.19900000000000001</v>
      </c>
      <c r="F33" s="8">
        <v>0.33200000000000002</v>
      </c>
      <c r="G33" s="8">
        <v>0.42299999999999999</v>
      </c>
      <c r="H33" s="8">
        <v>0.49199999999999999</v>
      </c>
      <c r="I33" s="8">
        <v>0.496</v>
      </c>
      <c r="J33" s="8">
        <v>0.30399999999999999</v>
      </c>
      <c r="K33" s="8">
        <v>0.19700000000000001</v>
      </c>
      <c r="L33" s="8">
        <v>0.15</v>
      </c>
      <c r="M33" s="8">
        <v>6.0999999999999999E-2</v>
      </c>
      <c r="N33" s="8">
        <v>5.8999999999999997E-2</v>
      </c>
      <c r="O33" s="8">
        <v>0.11799999999999999</v>
      </c>
      <c r="P33" s="8">
        <v>0.251</v>
      </c>
      <c r="S33" s="8">
        <v>210</v>
      </c>
      <c r="T33" s="9">
        <f t="shared" si="0"/>
        <v>5.4249999999999998</v>
      </c>
      <c r="U33" s="9">
        <f t="shared" si="1"/>
        <v>5.5720000000000001</v>
      </c>
      <c r="V33" s="9">
        <f t="shared" si="2"/>
        <v>10.292</v>
      </c>
      <c r="W33" s="9">
        <f t="shared" si="3"/>
        <v>12.69</v>
      </c>
      <c r="X33" s="9">
        <f t="shared" si="4"/>
        <v>15.251999999999999</v>
      </c>
      <c r="Y33" s="9">
        <f t="shared" si="5"/>
        <v>14.879999999999999</v>
      </c>
      <c r="Z33" s="9">
        <f t="shared" si="6"/>
        <v>9.4239999999999995</v>
      </c>
      <c r="AA33" s="9">
        <f t="shared" si="7"/>
        <v>6.1070000000000002</v>
      </c>
      <c r="AB33" s="9">
        <f t="shared" si="8"/>
        <v>4.5</v>
      </c>
      <c r="AC33" s="9">
        <f t="shared" si="9"/>
        <v>1.891</v>
      </c>
      <c r="AD33" s="9">
        <f t="shared" si="10"/>
        <v>1.77</v>
      </c>
      <c r="AE33" s="9">
        <f t="shared" si="11"/>
        <v>3.6579999999999999</v>
      </c>
      <c r="AF33" s="9">
        <f t="shared" si="12"/>
        <v>91.614999999999995</v>
      </c>
    </row>
    <row r="34" spans="3:32" x14ac:dyDescent="0.3">
      <c r="C34" s="8">
        <v>220</v>
      </c>
      <c r="D34" s="8">
        <v>0.158</v>
      </c>
      <c r="E34" s="8">
        <v>0.17499999999999999</v>
      </c>
      <c r="F34" s="8">
        <v>0.29499999999999998</v>
      </c>
      <c r="G34" s="8">
        <v>0.39700000000000002</v>
      </c>
      <c r="H34" s="8">
        <v>0.45700000000000002</v>
      </c>
      <c r="I34" s="8">
        <v>0.45800000000000002</v>
      </c>
      <c r="J34" s="8">
        <v>0.27600000000000002</v>
      </c>
      <c r="K34" s="8">
        <v>0.17799999999999999</v>
      </c>
      <c r="L34" s="8">
        <v>0.13700000000000001</v>
      </c>
      <c r="M34" s="8">
        <v>4.8000000000000001E-2</v>
      </c>
      <c r="N34" s="8">
        <v>0.05</v>
      </c>
      <c r="O34" s="8">
        <v>0.109</v>
      </c>
      <c r="P34" s="8">
        <v>0.22800000000000001</v>
      </c>
      <c r="S34" s="8">
        <v>220</v>
      </c>
      <c r="T34" s="9">
        <f t="shared" si="0"/>
        <v>4.8979999999999997</v>
      </c>
      <c r="U34" s="9">
        <f t="shared" si="1"/>
        <v>4.8999999999999995</v>
      </c>
      <c r="V34" s="9">
        <f t="shared" si="2"/>
        <v>9.1449999999999996</v>
      </c>
      <c r="W34" s="9">
        <f t="shared" si="3"/>
        <v>11.91</v>
      </c>
      <c r="X34" s="9">
        <f t="shared" si="4"/>
        <v>14.167</v>
      </c>
      <c r="Y34" s="9">
        <f t="shared" si="5"/>
        <v>13.74</v>
      </c>
      <c r="Z34" s="9">
        <f t="shared" si="6"/>
        <v>8.5560000000000009</v>
      </c>
      <c r="AA34" s="9">
        <f t="shared" si="7"/>
        <v>5.5179999999999998</v>
      </c>
      <c r="AB34" s="9">
        <f t="shared" si="8"/>
        <v>4.1100000000000003</v>
      </c>
      <c r="AC34" s="9">
        <f t="shared" si="9"/>
        <v>1.488</v>
      </c>
      <c r="AD34" s="9">
        <f t="shared" si="10"/>
        <v>1.5</v>
      </c>
      <c r="AE34" s="9">
        <f t="shared" si="11"/>
        <v>3.379</v>
      </c>
      <c r="AF34" s="9">
        <f t="shared" si="12"/>
        <v>83.22</v>
      </c>
    </row>
    <row r="35" spans="3:32" x14ac:dyDescent="0.3">
      <c r="C35" s="8">
        <v>230</v>
      </c>
      <c r="D35" s="8">
        <v>0.14399999999999999</v>
      </c>
      <c r="E35" s="8">
        <v>0.16</v>
      </c>
      <c r="F35" s="8">
        <v>0.26400000000000001</v>
      </c>
      <c r="G35" s="8">
        <v>0.373</v>
      </c>
      <c r="H35" s="8">
        <v>0.42199999999999999</v>
      </c>
      <c r="I35" s="8">
        <v>0.42499999999999999</v>
      </c>
      <c r="J35" s="8">
        <v>0.24199999999999999</v>
      </c>
      <c r="K35" s="8">
        <v>0.16</v>
      </c>
      <c r="L35" s="8">
        <v>0.123</v>
      </c>
      <c r="M35" s="8">
        <v>3.9E-2</v>
      </c>
      <c r="N35" s="8">
        <v>0.05</v>
      </c>
      <c r="O35" s="8">
        <v>9.8000000000000004E-2</v>
      </c>
      <c r="P35" s="8">
        <v>0.20799999999999999</v>
      </c>
      <c r="S35" s="8">
        <v>230</v>
      </c>
      <c r="T35" s="9">
        <f t="shared" si="0"/>
        <v>4.4639999999999995</v>
      </c>
      <c r="U35" s="9">
        <f t="shared" si="1"/>
        <v>4.4800000000000004</v>
      </c>
      <c r="V35" s="9">
        <f t="shared" si="2"/>
        <v>8.1840000000000011</v>
      </c>
      <c r="W35" s="9">
        <f t="shared" si="3"/>
        <v>11.19</v>
      </c>
      <c r="X35" s="9">
        <f t="shared" si="4"/>
        <v>13.081999999999999</v>
      </c>
      <c r="Y35" s="9">
        <f t="shared" si="5"/>
        <v>12.75</v>
      </c>
      <c r="Z35" s="9">
        <f t="shared" si="6"/>
        <v>7.5019999999999998</v>
      </c>
      <c r="AA35" s="9">
        <f t="shared" si="7"/>
        <v>4.96</v>
      </c>
      <c r="AB35" s="9">
        <f t="shared" si="8"/>
        <v>3.69</v>
      </c>
      <c r="AC35" s="9">
        <f t="shared" si="9"/>
        <v>1.2090000000000001</v>
      </c>
      <c r="AD35" s="9">
        <f t="shared" si="10"/>
        <v>1.5</v>
      </c>
      <c r="AE35" s="9">
        <f t="shared" si="11"/>
        <v>3.0380000000000003</v>
      </c>
      <c r="AF35" s="9">
        <f t="shared" si="12"/>
        <v>75.92</v>
      </c>
    </row>
    <row r="36" spans="3:32" x14ac:dyDescent="0.3">
      <c r="C36" s="8">
        <v>240</v>
      </c>
      <c r="D36" s="8">
        <v>0.13200000000000001</v>
      </c>
      <c r="E36" s="8">
        <v>0.14099999999999999</v>
      </c>
      <c r="F36" s="8">
        <v>0.23200000000000001</v>
      </c>
      <c r="G36" s="8">
        <v>0.34300000000000003</v>
      </c>
      <c r="H36" s="8">
        <v>0.39100000000000001</v>
      </c>
      <c r="I36" s="8">
        <v>0.38400000000000001</v>
      </c>
      <c r="J36" s="8">
        <v>0.215</v>
      </c>
      <c r="K36" s="8">
        <v>0.14699999999999999</v>
      </c>
      <c r="L36" s="8">
        <v>0.105</v>
      </c>
      <c r="M36" s="8">
        <v>3.5000000000000003E-2</v>
      </c>
      <c r="N36" s="8">
        <v>4.7E-2</v>
      </c>
      <c r="O36" s="8">
        <v>8.5000000000000006E-2</v>
      </c>
      <c r="P36" s="8">
        <v>0.188</v>
      </c>
      <c r="S36" s="8">
        <v>240</v>
      </c>
      <c r="T36" s="9">
        <f t="shared" si="0"/>
        <v>4.0920000000000005</v>
      </c>
      <c r="U36" s="9">
        <f t="shared" si="1"/>
        <v>3.9479999999999995</v>
      </c>
      <c r="V36" s="9">
        <f t="shared" si="2"/>
        <v>7.1920000000000002</v>
      </c>
      <c r="W36" s="9">
        <f t="shared" si="3"/>
        <v>10.290000000000001</v>
      </c>
      <c r="X36" s="9">
        <f t="shared" si="4"/>
        <v>12.121</v>
      </c>
      <c r="Y36" s="9">
        <f t="shared" si="5"/>
        <v>11.52</v>
      </c>
      <c r="Z36" s="9">
        <f t="shared" si="6"/>
        <v>6.665</v>
      </c>
      <c r="AA36" s="9">
        <f t="shared" si="7"/>
        <v>4.5569999999999995</v>
      </c>
      <c r="AB36" s="9">
        <f t="shared" si="8"/>
        <v>3.15</v>
      </c>
      <c r="AC36" s="9">
        <f t="shared" si="9"/>
        <v>1.0850000000000002</v>
      </c>
      <c r="AD36" s="9">
        <f t="shared" si="10"/>
        <v>1.41</v>
      </c>
      <c r="AE36" s="9">
        <f t="shared" si="11"/>
        <v>2.6350000000000002</v>
      </c>
      <c r="AF36" s="9">
        <f t="shared" si="12"/>
        <v>68.62</v>
      </c>
    </row>
    <row r="37" spans="3:32" x14ac:dyDescent="0.3">
      <c r="C37" s="8">
        <v>250</v>
      </c>
      <c r="D37" s="8">
        <v>0.12</v>
      </c>
      <c r="E37" s="8">
        <v>0.128</v>
      </c>
      <c r="F37" s="8">
        <v>0.20200000000000001</v>
      </c>
      <c r="G37" s="8">
        <v>0.31</v>
      </c>
      <c r="H37" s="8">
        <v>0.36</v>
      </c>
      <c r="I37" s="8">
        <v>0.34499999999999997</v>
      </c>
      <c r="J37" s="8">
        <v>0.183</v>
      </c>
      <c r="K37" s="8">
        <v>0.13300000000000001</v>
      </c>
      <c r="L37" s="8">
        <v>9.0999999999999998E-2</v>
      </c>
      <c r="M37" s="8">
        <v>2.8000000000000001E-2</v>
      </c>
      <c r="N37" s="8">
        <v>4.3999999999999997E-2</v>
      </c>
      <c r="O37" s="8">
        <v>7.4999999999999997E-2</v>
      </c>
      <c r="P37" s="8">
        <v>0.16800000000000001</v>
      </c>
      <c r="S37" s="8">
        <v>250</v>
      </c>
      <c r="T37" s="9">
        <f t="shared" si="0"/>
        <v>3.7199999999999998</v>
      </c>
      <c r="U37" s="9">
        <f t="shared" si="1"/>
        <v>3.5840000000000001</v>
      </c>
      <c r="V37" s="9">
        <f t="shared" si="2"/>
        <v>6.2620000000000005</v>
      </c>
      <c r="W37" s="9">
        <f t="shared" si="3"/>
        <v>9.3000000000000007</v>
      </c>
      <c r="X37" s="9">
        <f t="shared" si="4"/>
        <v>11.16</v>
      </c>
      <c r="Y37" s="9">
        <f t="shared" si="5"/>
        <v>10.35</v>
      </c>
      <c r="Z37" s="9">
        <f t="shared" si="6"/>
        <v>5.673</v>
      </c>
      <c r="AA37" s="9">
        <f t="shared" si="7"/>
        <v>4.1230000000000002</v>
      </c>
      <c r="AB37" s="9">
        <f t="shared" si="8"/>
        <v>2.73</v>
      </c>
      <c r="AC37" s="9">
        <f t="shared" si="9"/>
        <v>0.86799999999999999</v>
      </c>
      <c r="AD37" s="9">
        <f t="shared" si="10"/>
        <v>1.3199999999999998</v>
      </c>
      <c r="AE37" s="9">
        <f t="shared" si="11"/>
        <v>2.3249999999999997</v>
      </c>
      <c r="AF37" s="9">
        <f t="shared" si="12"/>
        <v>61.32</v>
      </c>
    </row>
    <row r="38" spans="3:32" x14ac:dyDescent="0.3">
      <c r="C38" s="8">
        <v>260</v>
      </c>
      <c r="D38" s="8">
        <v>0.106</v>
      </c>
      <c r="E38" s="8">
        <v>0.113</v>
      </c>
      <c r="F38" s="8">
        <v>0.17699999999999999</v>
      </c>
      <c r="G38" s="8">
        <v>0.27600000000000002</v>
      </c>
      <c r="H38" s="8">
        <v>0.32700000000000001</v>
      </c>
      <c r="I38" s="8">
        <v>0.31900000000000001</v>
      </c>
      <c r="J38" s="8">
        <v>0.16400000000000001</v>
      </c>
      <c r="K38" s="8">
        <v>0.11799999999999999</v>
      </c>
      <c r="L38" s="8">
        <v>8.1000000000000003E-2</v>
      </c>
      <c r="M38" s="8">
        <v>2.3E-2</v>
      </c>
      <c r="N38" s="8">
        <v>4.3999999999999997E-2</v>
      </c>
      <c r="O38" s="8">
        <v>6.5000000000000002E-2</v>
      </c>
      <c r="P38" s="8">
        <v>0.151</v>
      </c>
      <c r="S38" s="8">
        <v>260</v>
      </c>
      <c r="T38" s="9">
        <f t="shared" si="0"/>
        <v>3.286</v>
      </c>
      <c r="U38" s="9">
        <f t="shared" si="1"/>
        <v>3.1640000000000001</v>
      </c>
      <c r="V38" s="9">
        <f t="shared" si="2"/>
        <v>5.4870000000000001</v>
      </c>
      <c r="W38" s="9">
        <f t="shared" si="3"/>
        <v>8.2800000000000011</v>
      </c>
      <c r="X38" s="9">
        <f t="shared" si="4"/>
        <v>10.137</v>
      </c>
      <c r="Y38" s="9">
        <f t="shared" si="5"/>
        <v>9.57</v>
      </c>
      <c r="Z38" s="9">
        <f t="shared" si="6"/>
        <v>5.0840000000000005</v>
      </c>
      <c r="AA38" s="9">
        <f t="shared" si="7"/>
        <v>3.6579999999999999</v>
      </c>
      <c r="AB38" s="9">
        <f t="shared" si="8"/>
        <v>2.4300000000000002</v>
      </c>
      <c r="AC38" s="9">
        <f t="shared" si="9"/>
        <v>0.71299999999999997</v>
      </c>
      <c r="AD38" s="9">
        <f t="shared" si="10"/>
        <v>1.3199999999999998</v>
      </c>
      <c r="AE38" s="9">
        <f t="shared" si="11"/>
        <v>2.0150000000000001</v>
      </c>
      <c r="AF38" s="9">
        <f t="shared" si="12"/>
        <v>55.114999999999995</v>
      </c>
    </row>
    <row r="39" spans="3:32" x14ac:dyDescent="0.3">
      <c r="C39" s="8">
        <v>270</v>
      </c>
      <c r="D39" s="8">
        <v>9.2999999999999999E-2</v>
      </c>
      <c r="E39" s="8">
        <v>9.5000000000000001E-2</v>
      </c>
      <c r="F39" s="8">
        <v>0.156</v>
      </c>
      <c r="G39" s="8">
        <v>0.251</v>
      </c>
      <c r="H39" s="8">
        <v>0.28799999999999998</v>
      </c>
      <c r="I39" s="8">
        <v>0.28199999999999997</v>
      </c>
      <c r="J39" s="8">
        <v>0.14399999999999999</v>
      </c>
      <c r="K39" s="8">
        <v>0.105</v>
      </c>
      <c r="L39" s="8">
        <v>6.9000000000000006E-2</v>
      </c>
      <c r="M39" s="8">
        <v>0.02</v>
      </c>
      <c r="N39" s="8">
        <v>4.1000000000000002E-2</v>
      </c>
      <c r="O39" s="8">
        <v>5.7000000000000002E-2</v>
      </c>
      <c r="P39" s="8">
        <v>0.13400000000000001</v>
      </c>
      <c r="S39" s="8">
        <v>270</v>
      </c>
      <c r="T39" s="9">
        <f t="shared" si="0"/>
        <v>2.883</v>
      </c>
      <c r="U39" s="9">
        <f t="shared" si="1"/>
        <v>2.66</v>
      </c>
      <c r="V39" s="9">
        <f t="shared" si="2"/>
        <v>4.8360000000000003</v>
      </c>
      <c r="W39" s="9">
        <f t="shared" si="3"/>
        <v>7.53</v>
      </c>
      <c r="X39" s="9">
        <f t="shared" si="4"/>
        <v>8.927999999999999</v>
      </c>
      <c r="Y39" s="9">
        <f t="shared" si="5"/>
        <v>8.4599999999999991</v>
      </c>
      <c r="Z39" s="9">
        <f t="shared" si="6"/>
        <v>4.4639999999999995</v>
      </c>
      <c r="AA39" s="9">
        <f t="shared" si="7"/>
        <v>3.2549999999999999</v>
      </c>
      <c r="AB39" s="9">
        <f t="shared" si="8"/>
        <v>2.0700000000000003</v>
      </c>
      <c r="AC39" s="9">
        <f t="shared" si="9"/>
        <v>0.62</v>
      </c>
      <c r="AD39" s="9">
        <f t="shared" si="10"/>
        <v>1.23</v>
      </c>
      <c r="AE39" s="9">
        <f t="shared" si="11"/>
        <v>1.7670000000000001</v>
      </c>
      <c r="AF39" s="9">
        <f t="shared" si="12"/>
        <v>48.910000000000004</v>
      </c>
    </row>
    <row r="40" spans="3:32" x14ac:dyDescent="0.3">
      <c r="C40" s="8">
        <v>280</v>
      </c>
      <c r="D40" s="8">
        <v>8.5999999999999993E-2</v>
      </c>
      <c r="E40" s="8">
        <v>0.08</v>
      </c>
      <c r="F40" s="8">
        <v>0.13800000000000001</v>
      </c>
      <c r="G40" s="8">
        <v>0.22800000000000001</v>
      </c>
      <c r="H40" s="8">
        <v>0.25600000000000001</v>
      </c>
      <c r="I40" s="8">
        <v>0.254</v>
      </c>
      <c r="J40" s="8">
        <v>0.128</v>
      </c>
      <c r="K40" s="8">
        <v>9.7000000000000003E-2</v>
      </c>
      <c r="L40" s="8">
        <v>6.0999999999999999E-2</v>
      </c>
      <c r="M40" s="8">
        <v>1.4999999999999999E-2</v>
      </c>
      <c r="N40" s="8">
        <v>0.04</v>
      </c>
      <c r="O40" s="8">
        <v>4.9000000000000002E-2</v>
      </c>
      <c r="P40" s="8">
        <v>0.11899999999999999</v>
      </c>
      <c r="S40" s="8">
        <v>280</v>
      </c>
      <c r="T40" s="9">
        <f t="shared" si="0"/>
        <v>2.6659999999999999</v>
      </c>
      <c r="U40" s="9">
        <f t="shared" si="1"/>
        <v>2.2400000000000002</v>
      </c>
      <c r="V40" s="9">
        <f t="shared" si="2"/>
        <v>4.2780000000000005</v>
      </c>
      <c r="W40" s="9">
        <f t="shared" si="3"/>
        <v>6.84</v>
      </c>
      <c r="X40" s="9">
        <f t="shared" si="4"/>
        <v>7.9359999999999999</v>
      </c>
      <c r="Y40" s="9">
        <f t="shared" si="5"/>
        <v>7.62</v>
      </c>
      <c r="Z40" s="9">
        <f t="shared" si="6"/>
        <v>3.968</v>
      </c>
      <c r="AA40" s="9">
        <f t="shared" si="7"/>
        <v>3.0070000000000001</v>
      </c>
      <c r="AB40" s="9">
        <f t="shared" si="8"/>
        <v>1.83</v>
      </c>
      <c r="AC40" s="9">
        <f t="shared" si="9"/>
        <v>0.46499999999999997</v>
      </c>
      <c r="AD40" s="9">
        <f t="shared" si="10"/>
        <v>1.2</v>
      </c>
      <c r="AE40" s="9">
        <f t="shared" si="11"/>
        <v>1.5190000000000001</v>
      </c>
      <c r="AF40" s="9">
        <f t="shared" si="12"/>
        <v>43.434999999999995</v>
      </c>
    </row>
    <row r="41" spans="3:32" x14ac:dyDescent="0.3">
      <c r="C41" s="8">
        <v>290</v>
      </c>
      <c r="D41" s="8">
        <v>7.5999999999999998E-2</v>
      </c>
      <c r="E41" s="8">
        <v>6.0999999999999999E-2</v>
      </c>
      <c r="F41" s="8">
        <v>0.127</v>
      </c>
      <c r="G41" s="8">
        <v>0.21199999999999999</v>
      </c>
      <c r="H41" s="8">
        <v>0.221</v>
      </c>
      <c r="I41" s="8">
        <v>0.22600000000000001</v>
      </c>
      <c r="J41" s="8">
        <v>0.113</v>
      </c>
      <c r="K41" s="8">
        <v>8.7999999999999995E-2</v>
      </c>
      <c r="L41" s="8">
        <v>0.05</v>
      </c>
      <c r="M41" s="8">
        <v>1.2E-2</v>
      </c>
      <c r="N41" s="8">
        <v>0.04</v>
      </c>
      <c r="O41" s="8">
        <v>0.04</v>
      </c>
      <c r="P41" s="8">
        <v>0.106</v>
      </c>
      <c r="S41" s="8">
        <v>290</v>
      </c>
      <c r="T41" s="9">
        <f t="shared" si="0"/>
        <v>2.3559999999999999</v>
      </c>
      <c r="U41" s="9">
        <f t="shared" si="1"/>
        <v>1.708</v>
      </c>
      <c r="V41" s="9">
        <f t="shared" si="2"/>
        <v>3.9370000000000003</v>
      </c>
      <c r="W41" s="9">
        <f t="shared" si="3"/>
        <v>6.3599999999999994</v>
      </c>
      <c r="X41" s="9">
        <f t="shared" si="4"/>
        <v>6.851</v>
      </c>
      <c r="Y41" s="9">
        <f t="shared" si="5"/>
        <v>6.78</v>
      </c>
      <c r="Z41" s="9">
        <f t="shared" si="6"/>
        <v>3.5030000000000001</v>
      </c>
      <c r="AA41" s="9">
        <f t="shared" si="7"/>
        <v>2.7279999999999998</v>
      </c>
      <c r="AB41" s="9">
        <f t="shared" si="8"/>
        <v>1.5</v>
      </c>
      <c r="AC41" s="9">
        <f t="shared" si="9"/>
        <v>0.372</v>
      </c>
      <c r="AD41" s="9">
        <f t="shared" si="10"/>
        <v>1.2</v>
      </c>
      <c r="AE41" s="9">
        <f t="shared" si="11"/>
        <v>1.24</v>
      </c>
      <c r="AF41" s="9">
        <f t="shared" si="12"/>
        <v>38.69</v>
      </c>
    </row>
    <row r="42" spans="3:32" x14ac:dyDescent="0.3">
      <c r="C42" s="8">
        <v>300</v>
      </c>
      <c r="D42" s="8">
        <v>7.0000000000000007E-2</v>
      </c>
      <c r="E42" s="8">
        <v>5.2999999999999999E-2</v>
      </c>
      <c r="F42" s="8">
        <v>0.109</v>
      </c>
      <c r="G42" s="8">
        <v>0.19500000000000001</v>
      </c>
      <c r="H42" s="8">
        <v>0.17499999999999999</v>
      </c>
      <c r="I42" s="8">
        <v>0.20399999999999999</v>
      </c>
      <c r="J42" s="8">
        <v>0.10199999999999999</v>
      </c>
      <c r="K42" s="8">
        <v>7.9000000000000001E-2</v>
      </c>
      <c r="L42" s="8">
        <v>4.3999999999999997E-2</v>
      </c>
      <c r="M42" s="8">
        <v>0.01</v>
      </c>
      <c r="N42" s="8">
        <v>3.9E-2</v>
      </c>
      <c r="O42" s="8">
        <v>3.4000000000000002E-2</v>
      </c>
      <c r="P42" s="8">
        <v>9.2999999999999999E-2</v>
      </c>
      <c r="S42" s="8">
        <v>300</v>
      </c>
      <c r="T42" s="9">
        <f t="shared" si="0"/>
        <v>2.1700000000000004</v>
      </c>
      <c r="U42" s="9">
        <f t="shared" si="1"/>
        <v>1.484</v>
      </c>
      <c r="V42" s="9">
        <f t="shared" si="2"/>
        <v>3.379</v>
      </c>
      <c r="W42" s="9">
        <f t="shared" si="3"/>
        <v>5.8500000000000005</v>
      </c>
      <c r="X42" s="9">
        <f t="shared" si="4"/>
        <v>5.4249999999999998</v>
      </c>
      <c r="Y42" s="9">
        <f t="shared" si="5"/>
        <v>6.1199999999999992</v>
      </c>
      <c r="Z42" s="9">
        <f t="shared" si="6"/>
        <v>3.1619999999999999</v>
      </c>
      <c r="AA42" s="9">
        <f t="shared" si="7"/>
        <v>2.4489999999999998</v>
      </c>
      <c r="AB42" s="9">
        <f t="shared" si="8"/>
        <v>1.3199999999999998</v>
      </c>
      <c r="AC42" s="9">
        <f t="shared" si="9"/>
        <v>0.31</v>
      </c>
      <c r="AD42" s="9">
        <f t="shared" si="10"/>
        <v>1.17</v>
      </c>
      <c r="AE42" s="9">
        <f t="shared" si="11"/>
        <v>1.054</v>
      </c>
      <c r="AF42" s="9">
        <f t="shared" si="12"/>
        <v>33.945</v>
      </c>
    </row>
    <row r="43" spans="3:32" x14ac:dyDescent="0.3">
      <c r="C43" s="8">
        <v>310</v>
      </c>
      <c r="D43" s="8">
        <v>6.3E-2</v>
      </c>
      <c r="E43" s="8">
        <v>4.7E-2</v>
      </c>
      <c r="F43" s="8">
        <v>0.10199999999999999</v>
      </c>
      <c r="G43" s="8">
        <v>0.17899999999999999</v>
      </c>
      <c r="H43" s="8">
        <v>0.14599999999999999</v>
      </c>
      <c r="I43" s="8">
        <v>0.185</v>
      </c>
      <c r="J43" s="8">
        <v>9.2999999999999999E-2</v>
      </c>
      <c r="K43" s="8">
        <v>7.1999999999999995E-2</v>
      </c>
      <c r="L43" s="8">
        <v>3.9E-2</v>
      </c>
      <c r="M43" s="8">
        <v>8.0000000000000002E-3</v>
      </c>
      <c r="N43" s="8">
        <v>3.5999999999999997E-2</v>
      </c>
      <c r="O43" s="8">
        <v>2.8000000000000001E-2</v>
      </c>
      <c r="P43" s="8">
        <v>8.3000000000000004E-2</v>
      </c>
      <c r="S43" s="8">
        <v>310</v>
      </c>
      <c r="T43" s="9">
        <f t="shared" si="0"/>
        <v>1.9530000000000001</v>
      </c>
      <c r="U43" s="9">
        <f t="shared" si="1"/>
        <v>1.3160000000000001</v>
      </c>
      <c r="V43" s="9">
        <f t="shared" si="2"/>
        <v>3.1619999999999999</v>
      </c>
      <c r="W43" s="9">
        <f t="shared" si="3"/>
        <v>5.37</v>
      </c>
      <c r="X43" s="9">
        <f t="shared" si="4"/>
        <v>4.5259999999999998</v>
      </c>
      <c r="Y43" s="9">
        <f t="shared" si="5"/>
        <v>5.55</v>
      </c>
      <c r="Z43" s="9">
        <f t="shared" si="6"/>
        <v>2.883</v>
      </c>
      <c r="AA43" s="9">
        <f t="shared" si="7"/>
        <v>2.2319999999999998</v>
      </c>
      <c r="AB43" s="9">
        <f t="shared" si="8"/>
        <v>1.17</v>
      </c>
      <c r="AC43" s="9">
        <f t="shared" si="9"/>
        <v>0.248</v>
      </c>
      <c r="AD43" s="9">
        <f t="shared" si="10"/>
        <v>1.0799999999999998</v>
      </c>
      <c r="AE43" s="9">
        <f t="shared" si="11"/>
        <v>0.86799999999999999</v>
      </c>
      <c r="AF43" s="9">
        <f t="shared" si="12"/>
        <v>30.295000000000002</v>
      </c>
    </row>
    <row r="44" spans="3:32" x14ac:dyDescent="0.3">
      <c r="C44" s="8">
        <v>320</v>
      </c>
      <c r="D44" s="8">
        <v>5.7000000000000002E-2</v>
      </c>
      <c r="E44" s="8">
        <v>4.3999999999999997E-2</v>
      </c>
      <c r="F44" s="8">
        <v>9.4E-2</v>
      </c>
      <c r="G44" s="8">
        <v>0.16300000000000001</v>
      </c>
      <c r="H44" s="8">
        <v>0.11899999999999999</v>
      </c>
      <c r="I44" s="8">
        <v>0.16800000000000001</v>
      </c>
      <c r="J44" s="8">
        <v>8.3000000000000004E-2</v>
      </c>
      <c r="K44" s="8">
        <v>6.5000000000000002E-2</v>
      </c>
      <c r="L44" s="8">
        <v>3.3000000000000002E-2</v>
      </c>
      <c r="M44" s="8">
        <v>6.0000000000000001E-3</v>
      </c>
      <c r="N44" s="8">
        <v>3.2000000000000001E-2</v>
      </c>
      <c r="O44" s="8">
        <v>2.4E-2</v>
      </c>
      <c r="P44" s="8">
        <v>7.3999999999999996E-2</v>
      </c>
      <c r="S44" s="8">
        <v>320</v>
      </c>
      <c r="T44" s="9">
        <f t="shared" si="0"/>
        <v>1.7670000000000001</v>
      </c>
      <c r="U44" s="9">
        <f t="shared" si="1"/>
        <v>1.232</v>
      </c>
      <c r="V44" s="9">
        <f t="shared" si="2"/>
        <v>2.9140000000000001</v>
      </c>
      <c r="W44" s="9">
        <f t="shared" si="3"/>
        <v>4.8900000000000006</v>
      </c>
      <c r="X44" s="9">
        <f t="shared" si="4"/>
        <v>3.6890000000000001</v>
      </c>
      <c r="Y44" s="9">
        <f t="shared" si="5"/>
        <v>5.04</v>
      </c>
      <c r="Z44" s="9">
        <f t="shared" si="6"/>
        <v>2.573</v>
      </c>
      <c r="AA44" s="9">
        <f t="shared" si="7"/>
        <v>2.0150000000000001</v>
      </c>
      <c r="AB44" s="9">
        <f t="shared" si="8"/>
        <v>0.99</v>
      </c>
      <c r="AC44" s="9">
        <f t="shared" si="9"/>
        <v>0.186</v>
      </c>
      <c r="AD44" s="9">
        <f t="shared" si="10"/>
        <v>0.96</v>
      </c>
      <c r="AE44" s="9">
        <f t="shared" si="11"/>
        <v>0.74399999999999999</v>
      </c>
      <c r="AF44" s="9">
        <f t="shared" si="12"/>
        <v>27.009999999999998</v>
      </c>
    </row>
    <row r="45" spans="3:32" x14ac:dyDescent="0.3">
      <c r="C45" s="8">
        <v>330</v>
      </c>
      <c r="D45" s="8">
        <v>0.05</v>
      </c>
      <c r="E45" s="8">
        <v>3.9E-2</v>
      </c>
      <c r="F45" s="8">
        <v>8.7999999999999995E-2</v>
      </c>
      <c r="G45" s="8">
        <v>0.151</v>
      </c>
      <c r="H45" s="8">
        <v>9.8000000000000004E-2</v>
      </c>
      <c r="I45" s="8">
        <v>0.151</v>
      </c>
      <c r="J45" s="8">
        <v>7.8E-2</v>
      </c>
      <c r="K45" s="8">
        <v>5.8999999999999997E-2</v>
      </c>
      <c r="L45" s="8">
        <v>2.9000000000000001E-2</v>
      </c>
      <c r="M45" s="8">
        <v>6.0000000000000001E-3</v>
      </c>
      <c r="N45" s="8">
        <v>0.03</v>
      </c>
      <c r="O45" s="8">
        <v>0.02</v>
      </c>
      <c r="P45" s="8">
        <v>6.7000000000000004E-2</v>
      </c>
      <c r="S45" s="8">
        <v>330</v>
      </c>
      <c r="T45" s="9">
        <f t="shared" si="0"/>
        <v>1.55</v>
      </c>
      <c r="U45" s="9">
        <f t="shared" si="1"/>
        <v>1.0920000000000001</v>
      </c>
      <c r="V45" s="9">
        <f t="shared" si="2"/>
        <v>2.7279999999999998</v>
      </c>
      <c r="W45" s="9">
        <f t="shared" si="3"/>
        <v>4.53</v>
      </c>
      <c r="X45" s="9">
        <f t="shared" si="4"/>
        <v>3.0380000000000003</v>
      </c>
      <c r="Y45" s="9">
        <f t="shared" si="5"/>
        <v>4.53</v>
      </c>
      <c r="Z45" s="9">
        <f t="shared" si="6"/>
        <v>2.4180000000000001</v>
      </c>
      <c r="AA45" s="9">
        <f t="shared" si="7"/>
        <v>1.829</v>
      </c>
      <c r="AB45" s="9">
        <f t="shared" si="8"/>
        <v>0.87</v>
      </c>
      <c r="AC45" s="9">
        <f t="shared" si="9"/>
        <v>0.186</v>
      </c>
      <c r="AD45" s="9">
        <f t="shared" si="10"/>
        <v>0.89999999999999991</v>
      </c>
      <c r="AE45" s="9">
        <f t="shared" si="11"/>
        <v>0.62</v>
      </c>
      <c r="AF45" s="9">
        <f t="shared" si="12"/>
        <v>24.455000000000002</v>
      </c>
    </row>
    <row r="46" spans="3:32" x14ac:dyDescent="0.3">
      <c r="C46" s="8">
        <v>340</v>
      </c>
      <c r="D46" s="8">
        <v>4.2000000000000003E-2</v>
      </c>
      <c r="E46" s="8">
        <v>3.3000000000000002E-2</v>
      </c>
      <c r="F46" s="8">
        <v>7.5999999999999998E-2</v>
      </c>
      <c r="G46" s="8">
        <v>0.13800000000000001</v>
      </c>
      <c r="H46" s="8">
        <v>7.9000000000000001E-2</v>
      </c>
      <c r="I46" s="8">
        <v>0.13600000000000001</v>
      </c>
      <c r="J46" s="8">
        <v>7.0000000000000007E-2</v>
      </c>
      <c r="K46" s="8">
        <v>5.5E-2</v>
      </c>
      <c r="L46" s="8">
        <v>2.4E-2</v>
      </c>
      <c r="M46" s="8">
        <v>6.0000000000000001E-3</v>
      </c>
      <c r="N46" s="8">
        <v>2.8000000000000001E-2</v>
      </c>
      <c r="O46" s="8">
        <v>1.7000000000000001E-2</v>
      </c>
      <c r="P46" s="8">
        <v>5.8000000000000003E-2</v>
      </c>
      <c r="S46" s="8">
        <v>340</v>
      </c>
      <c r="T46" s="9">
        <f t="shared" si="0"/>
        <v>1.302</v>
      </c>
      <c r="U46" s="9">
        <f t="shared" si="1"/>
        <v>0.92400000000000004</v>
      </c>
      <c r="V46" s="9">
        <f t="shared" si="2"/>
        <v>2.3559999999999999</v>
      </c>
      <c r="W46" s="9">
        <f t="shared" si="3"/>
        <v>4.1400000000000006</v>
      </c>
      <c r="X46" s="9">
        <f t="shared" si="4"/>
        <v>2.4489999999999998</v>
      </c>
      <c r="Y46" s="9">
        <f t="shared" si="5"/>
        <v>4.08</v>
      </c>
      <c r="Z46" s="9">
        <f t="shared" si="6"/>
        <v>2.1700000000000004</v>
      </c>
      <c r="AA46" s="9">
        <f t="shared" si="7"/>
        <v>1.7050000000000001</v>
      </c>
      <c r="AB46" s="9">
        <f t="shared" si="8"/>
        <v>0.72</v>
      </c>
      <c r="AC46" s="9">
        <f t="shared" si="9"/>
        <v>0.186</v>
      </c>
      <c r="AD46" s="9">
        <f t="shared" si="10"/>
        <v>0.84</v>
      </c>
      <c r="AE46" s="9">
        <f t="shared" si="11"/>
        <v>0.52700000000000002</v>
      </c>
      <c r="AF46" s="9">
        <f t="shared" si="12"/>
        <v>21.17</v>
      </c>
    </row>
    <row r="47" spans="3:32" x14ac:dyDescent="0.3">
      <c r="C47" s="8">
        <v>350</v>
      </c>
      <c r="D47" s="8">
        <v>3.6999999999999998E-2</v>
      </c>
      <c r="E47" s="8">
        <v>0.03</v>
      </c>
      <c r="F47" s="8">
        <v>7.0000000000000007E-2</v>
      </c>
      <c r="G47" s="8">
        <v>0.11700000000000001</v>
      </c>
      <c r="H47" s="8">
        <v>6.2E-2</v>
      </c>
      <c r="I47" s="8">
        <v>0.122</v>
      </c>
      <c r="J47" s="8">
        <v>6.5000000000000002E-2</v>
      </c>
      <c r="K47" s="8">
        <v>0.05</v>
      </c>
      <c r="L47" s="8">
        <v>0.02</v>
      </c>
      <c r="M47" s="8">
        <v>6.0000000000000001E-3</v>
      </c>
      <c r="N47" s="8">
        <v>2.5000000000000001E-2</v>
      </c>
      <c r="O47" s="8">
        <v>1.4999999999999999E-2</v>
      </c>
      <c r="P47" s="8">
        <v>5.1999999999999998E-2</v>
      </c>
      <c r="S47" s="8">
        <v>350</v>
      </c>
      <c r="T47" s="9">
        <f t="shared" si="0"/>
        <v>1.147</v>
      </c>
      <c r="U47" s="9">
        <f t="shared" si="1"/>
        <v>0.84</v>
      </c>
      <c r="V47" s="9">
        <f t="shared" si="2"/>
        <v>2.1700000000000004</v>
      </c>
      <c r="W47" s="9">
        <f t="shared" si="3"/>
        <v>3.5100000000000002</v>
      </c>
      <c r="X47" s="9">
        <f t="shared" si="4"/>
        <v>1.9219999999999999</v>
      </c>
      <c r="Y47" s="9">
        <f t="shared" si="5"/>
        <v>3.66</v>
      </c>
      <c r="Z47" s="9">
        <f t="shared" si="6"/>
        <v>2.0150000000000001</v>
      </c>
      <c r="AA47" s="9">
        <f t="shared" si="7"/>
        <v>1.55</v>
      </c>
      <c r="AB47" s="9">
        <f t="shared" si="8"/>
        <v>0.6</v>
      </c>
      <c r="AC47" s="9">
        <f t="shared" si="9"/>
        <v>0.186</v>
      </c>
      <c r="AD47" s="9">
        <f t="shared" si="10"/>
        <v>0.75</v>
      </c>
      <c r="AE47" s="9">
        <f t="shared" si="11"/>
        <v>0.46499999999999997</v>
      </c>
      <c r="AF47" s="9">
        <f t="shared" si="12"/>
        <v>18.98</v>
      </c>
    </row>
    <row r="48" spans="3:32" x14ac:dyDescent="0.3">
      <c r="C48" s="8">
        <v>360</v>
      </c>
      <c r="D48" s="8">
        <v>3.1E-2</v>
      </c>
      <c r="E48" s="8">
        <v>2.5999999999999999E-2</v>
      </c>
      <c r="F48" s="8">
        <v>6.8000000000000005E-2</v>
      </c>
      <c r="G48" s="8">
        <v>9.9000000000000005E-2</v>
      </c>
      <c r="H48" s="8">
        <v>5.3999999999999999E-2</v>
      </c>
      <c r="I48" s="8">
        <v>0.111</v>
      </c>
      <c r="J48" s="8">
        <v>6.0999999999999999E-2</v>
      </c>
      <c r="K48" s="8">
        <v>4.5999999999999999E-2</v>
      </c>
      <c r="L48" s="8">
        <v>1.7000000000000001E-2</v>
      </c>
      <c r="M48" s="8">
        <v>6.0000000000000001E-3</v>
      </c>
      <c r="N48" s="8">
        <v>2.1000000000000001E-2</v>
      </c>
      <c r="O48" s="8">
        <v>1.4E-2</v>
      </c>
      <c r="P48" s="8">
        <v>4.5999999999999999E-2</v>
      </c>
      <c r="S48" s="8">
        <v>360</v>
      </c>
      <c r="T48" s="9">
        <f t="shared" si="0"/>
        <v>0.96099999999999997</v>
      </c>
      <c r="U48" s="9">
        <f t="shared" si="1"/>
        <v>0.72799999999999998</v>
      </c>
      <c r="V48" s="9">
        <f t="shared" si="2"/>
        <v>2.1080000000000001</v>
      </c>
      <c r="W48" s="9">
        <f t="shared" si="3"/>
        <v>2.97</v>
      </c>
      <c r="X48" s="9">
        <f t="shared" si="4"/>
        <v>1.6739999999999999</v>
      </c>
      <c r="Y48" s="9">
        <f t="shared" si="5"/>
        <v>3.33</v>
      </c>
      <c r="Z48" s="9">
        <f t="shared" si="6"/>
        <v>1.891</v>
      </c>
      <c r="AA48" s="9">
        <f t="shared" si="7"/>
        <v>1.4259999999999999</v>
      </c>
      <c r="AB48" s="9">
        <f t="shared" si="8"/>
        <v>0.51</v>
      </c>
      <c r="AC48" s="9">
        <f t="shared" si="9"/>
        <v>0.186</v>
      </c>
      <c r="AD48" s="9">
        <f t="shared" si="10"/>
        <v>0.63</v>
      </c>
      <c r="AE48" s="9">
        <f t="shared" si="11"/>
        <v>0.434</v>
      </c>
      <c r="AF48" s="9">
        <f t="shared" si="12"/>
        <v>16.79</v>
      </c>
    </row>
    <row r="49" spans="3:32" x14ac:dyDescent="0.3">
      <c r="C49" s="8">
        <v>370</v>
      </c>
      <c r="D49" s="8">
        <v>2.5000000000000001E-2</v>
      </c>
      <c r="E49" s="8">
        <v>2.1999999999999999E-2</v>
      </c>
      <c r="F49" s="8">
        <v>6.3E-2</v>
      </c>
      <c r="G49" s="8">
        <v>8.4000000000000005E-2</v>
      </c>
      <c r="H49" s="8">
        <v>4.3999999999999997E-2</v>
      </c>
      <c r="I49" s="8">
        <v>0.1</v>
      </c>
      <c r="J49" s="8">
        <v>5.5E-2</v>
      </c>
      <c r="K49" s="8">
        <v>4.2999999999999997E-2</v>
      </c>
      <c r="L49" s="8">
        <v>1.6E-2</v>
      </c>
      <c r="M49" s="8">
        <v>3.0000000000000001E-3</v>
      </c>
      <c r="N49" s="8">
        <v>1.7999999999999999E-2</v>
      </c>
      <c r="O49" s="8">
        <v>1.2E-2</v>
      </c>
      <c r="P49" s="8">
        <v>0.04</v>
      </c>
      <c r="S49" s="8">
        <v>370</v>
      </c>
      <c r="T49" s="9">
        <f t="shared" si="0"/>
        <v>0.77500000000000002</v>
      </c>
      <c r="U49" s="9">
        <f t="shared" si="1"/>
        <v>0.61599999999999999</v>
      </c>
      <c r="V49" s="9">
        <f t="shared" si="2"/>
        <v>1.9530000000000001</v>
      </c>
      <c r="W49" s="9">
        <f t="shared" si="3"/>
        <v>2.52</v>
      </c>
      <c r="X49" s="9">
        <f t="shared" si="4"/>
        <v>1.3639999999999999</v>
      </c>
      <c r="Y49" s="9">
        <f t="shared" si="5"/>
        <v>3</v>
      </c>
      <c r="Z49" s="9">
        <f t="shared" si="6"/>
        <v>1.7050000000000001</v>
      </c>
      <c r="AA49" s="9">
        <f t="shared" si="7"/>
        <v>1.333</v>
      </c>
      <c r="AB49" s="9">
        <f t="shared" si="8"/>
        <v>0.48</v>
      </c>
      <c r="AC49" s="9">
        <f t="shared" si="9"/>
        <v>9.2999999999999999E-2</v>
      </c>
      <c r="AD49" s="9">
        <f t="shared" si="10"/>
        <v>0.53999999999999992</v>
      </c>
      <c r="AE49" s="9">
        <f t="shared" si="11"/>
        <v>0.372</v>
      </c>
      <c r="AF49" s="9">
        <f t="shared" si="12"/>
        <v>14.6</v>
      </c>
    </row>
    <row r="50" spans="3:32" x14ac:dyDescent="0.3">
      <c r="C50" s="8">
        <v>380</v>
      </c>
      <c r="D50" s="8">
        <v>0.02</v>
      </c>
      <c r="E50" s="8">
        <v>1.4999999999999999E-2</v>
      </c>
      <c r="F50" s="8">
        <v>0.06</v>
      </c>
      <c r="G50" s="8">
        <v>7.9000000000000001E-2</v>
      </c>
      <c r="H50" s="8">
        <v>0.04</v>
      </c>
      <c r="I50" s="8">
        <v>8.5999999999999993E-2</v>
      </c>
      <c r="J50" s="8">
        <v>4.5999999999999999E-2</v>
      </c>
      <c r="K50" s="8">
        <v>0.04</v>
      </c>
      <c r="L50" s="8">
        <v>1.4999999999999999E-2</v>
      </c>
      <c r="M50" s="8">
        <v>3.0000000000000001E-3</v>
      </c>
      <c r="N50" s="8">
        <v>1.6E-2</v>
      </c>
      <c r="O50" s="8">
        <v>1.0999999999999999E-2</v>
      </c>
      <c r="P50" s="8">
        <v>3.5999999999999997E-2</v>
      </c>
      <c r="S50" s="8">
        <v>380</v>
      </c>
      <c r="T50" s="9">
        <f t="shared" si="0"/>
        <v>0.62</v>
      </c>
      <c r="U50" s="9">
        <f t="shared" si="1"/>
        <v>0.42</v>
      </c>
      <c r="V50" s="9">
        <f t="shared" si="2"/>
        <v>1.8599999999999999</v>
      </c>
      <c r="W50" s="9">
        <f t="shared" si="3"/>
        <v>2.37</v>
      </c>
      <c r="X50" s="9">
        <f t="shared" si="4"/>
        <v>1.24</v>
      </c>
      <c r="Y50" s="9">
        <f t="shared" si="5"/>
        <v>2.5799999999999996</v>
      </c>
      <c r="Z50" s="9">
        <f t="shared" si="6"/>
        <v>1.4259999999999999</v>
      </c>
      <c r="AA50" s="9">
        <f t="shared" si="7"/>
        <v>1.24</v>
      </c>
      <c r="AB50" s="9">
        <f t="shared" si="8"/>
        <v>0.44999999999999996</v>
      </c>
      <c r="AC50" s="9">
        <f t="shared" si="9"/>
        <v>9.2999999999999999E-2</v>
      </c>
      <c r="AD50" s="9">
        <f t="shared" si="10"/>
        <v>0.48</v>
      </c>
      <c r="AE50" s="9">
        <f t="shared" si="11"/>
        <v>0.34099999999999997</v>
      </c>
      <c r="AF50" s="9">
        <f t="shared" si="12"/>
        <v>13.139999999999999</v>
      </c>
    </row>
    <row r="51" spans="3:32" x14ac:dyDescent="0.3">
      <c r="C51" s="8">
        <v>390</v>
      </c>
      <c r="D51" s="8">
        <v>1.7000000000000001E-2</v>
      </c>
      <c r="E51" s="8">
        <v>1.2E-2</v>
      </c>
      <c r="F51" s="8">
        <v>5.5E-2</v>
      </c>
      <c r="G51" s="8">
        <v>7.0999999999999994E-2</v>
      </c>
      <c r="H51" s="8">
        <v>3.1E-2</v>
      </c>
      <c r="I51" s="8">
        <v>7.5999999999999998E-2</v>
      </c>
      <c r="J51" s="8">
        <v>4.2999999999999997E-2</v>
      </c>
      <c r="K51" s="8">
        <v>3.3000000000000002E-2</v>
      </c>
      <c r="L51" s="8">
        <v>1.2E-2</v>
      </c>
      <c r="M51" s="8">
        <v>3.0000000000000001E-3</v>
      </c>
      <c r="N51" s="8">
        <v>1.4999999999999999E-2</v>
      </c>
      <c r="O51" s="8">
        <v>8.9999999999999993E-3</v>
      </c>
      <c r="P51" s="8">
        <v>3.2000000000000001E-2</v>
      </c>
      <c r="S51" s="8">
        <v>390</v>
      </c>
      <c r="T51" s="9">
        <f t="shared" si="0"/>
        <v>0.52700000000000002</v>
      </c>
      <c r="U51" s="9">
        <f t="shared" si="1"/>
        <v>0.33600000000000002</v>
      </c>
      <c r="V51" s="9">
        <f t="shared" si="2"/>
        <v>1.7050000000000001</v>
      </c>
      <c r="W51" s="9">
        <f t="shared" si="3"/>
        <v>2.13</v>
      </c>
      <c r="X51" s="9">
        <f t="shared" si="4"/>
        <v>0.96099999999999997</v>
      </c>
      <c r="Y51" s="9">
        <f t="shared" si="5"/>
        <v>2.2799999999999998</v>
      </c>
      <c r="Z51" s="9">
        <f t="shared" si="6"/>
        <v>1.333</v>
      </c>
      <c r="AA51" s="9">
        <f t="shared" si="7"/>
        <v>1.0230000000000001</v>
      </c>
      <c r="AB51" s="9">
        <f t="shared" si="8"/>
        <v>0.36</v>
      </c>
      <c r="AC51" s="9">
        <f t="shared" si="9"/>
        <v>9.2999999999999999E-2</v>
      </c>
      <c r="AD51" s="9">
        <f t="shared" si="10"/>
        <v>0.44999999999999996</v>
      </c>
      <c r="AE51" s="9">
        <f t="shared" si="11"/>
        <v>0.27899999999999997</v>
      </c>
      <c r="AF51" s="9">
        <f t="shared" si="12"/>
        <v>11.68</v>
      </c>
    </row>
    <row r="52" spans="3:32" x14ac:dyDescent="0.3">
      <c r="C52" s="8">
        <v>400</v>
      </c>
      <c r="D52" s="8">
        <v>1.6E-2</v>
      </c>
      <c r="E52" s="8">
        <v>8.9999999999999993E-3</v>
      </c>
      <c r="F52" s="8">
        <v>4.9000000000000002E-2</v>
      </c>
      <c r="G52" s="8">
        <v>6.5000000000000002E-2</v>
      </c>
      <c r="H52" s="8">
        <v>2.7E-2</v>
      </c>
      <c r="I52" s="8">
        <v>6.4000000000000001E-2</v>
      </c>
      <c r="J52" s="8">
        <v>3.5000000000000003E-2</v>
      </c>
      <c r="K52" s="8">
        <v>0.03</v>
      </c>
      <c r="L52" s="8">
        <v>0.01</v>
      </c>
      <c r="M52" s="8">
        <v>2E-3</v>
      </c>
      <c r="N52" s="8">
        <v>1.0999999999999999E-2</v>
      </c>
      <c r="O52" s="8">
        <v>6.0000000000000001E-3</v>
      </c>
      <c r="P52" s="8">
        <v>2.7E-2</v>
      </c>
      <c r="S52" s="8">
        <v>400</v>
      </c>
      <c r="T52" s="9">
        <f t="shared" si="0"/>
        <v>0.496</v>
      </c>
      <c r="U52" s="9">
        <f t="shared" si="1"/>
        <v>0.252</v>
      </c>
      <c r="V52" s="9">
        <f t="shared" si="2"/>
        <v>1.5190000000000001</v>
      </c>
      <c r="W52" s="9">
        <f t="shared" si="3"/>
        <v>1.9500000000000002</v>
      </c>
      <c r="X52" s="9">
        <f t="shared" si="4"/>
        <v>0.83699999999999997</v>
      </c>
      <c r="Y52" s="9">
        <f t="shared" si="5"/>
        <v>1.92</v>
      </c>
      <c r="Z52" s="9">
        <f t="shared" si="6"/>
        <v>1.0850000000000002</v>
      </c>
      <c r="AA52" s="9">
        <f t="shared" si="7"/>
        <v>0.92999999999999994</v>
      </c>
      <c r="AB52" s="9">
        <f t="shared" si="8"/>
        <v>0.3</v>
      </c>
      <c r="AC52" s="9">
        <f t="shared" si="9"/>
        <v>6.2E-2</v>
      </c>
      <c r="AD52" s="9">
        <f t="shared" si="10"/>
        <v>0.32999999999999996</v>
      </c>
      <c r="AE52" s="9">
        <f t="shared" si="11"/>
        <v>0.186</v>
      </c>
      <c r="AF52" s="9">
        <f t="shared" si="12"/>
        <v>9.8550000000000004</v>
      </c>
    </row>
    <row r="53" spans="3:32" x14ac:dyDescent="0.3">
      <c r="C53" s="8">
        <v>410</v>
      </c>
      <c r="D53" s="8">
        <v>1.4999999999999999E-2</v>
      </c>
      <c r="E53" s="8">
        <v>7.0000000000000001E-3</v>
      </c>
      <c r="F53" s="8">
        <v>4.3999999999999997E-2</v>
      </c>
      <c r="G53" s="8">
        <v>5.5E-2</v>
      </c>
      <c r="H53" s="8">
        <v>2.4E-2</v>
      </c>
      <c r="I53" s="8">
        <v>5.7000000000000002E-2</v>
      </c>
      <c r="J53" s="8">
        <v>2.9000000000000001E-2</v>
      </c>
      <c r="K53" s="8">
        <v>2.8000000000000001E-2</v>
      </c>
      <c r="L53" s="8">
        <v>8.0000000000000002E-3</v>
      </c>
      <c r="M53" s="8">
        <v>2E-3</v>
      </c>
      <c r="N53" s="8">
        <v>8.9999999999999993E-3</v>
      </c>
      <c r="O53" s="8">
        <v>6.0000000000000001E-3</v>
      </c>
      <c r="P53" s="8">
        <v>2.4E-2</v>
      </c>
      <c r="S53" s="8">
        <v>410</v>
      </c>
      <c r="T53" s="9">
        <f t="shared" si="0"/>
        <v>0.46499999999999997</v>
      </c>
      <c r="U53" s="9">
        <f t="shared" si="1"/>
        <v>0.19600000000000001</v>
      </c>
      <c r="V53" s="9">
        <f t="shared" si="2"/>
        <v>1.3639999999999999</v>
      </c>
      <c r="W53" s="9">
        <f t="shared" si="3"/>
        <v>1.65</v>
      </c>
      <c r="X53" s="9">
        <f t="shared" si="4"/>
        <v>0.74399999999999999</v>
      </c>
      <c r="Y53" s="9">
        <f t="shared" si="5"/>
        <v>1.71</v>
      </c>
      <c r="Z53" s="9">
        <f t="shared" si="6"/>
        <v>0.89900000000000002</v>
      </c>
      <c r="AA53" s="9">
        <f t="shared" si="7"/>
        <v>0.86799999999999999</v>
      </c>
      <c r="AB53" s="9">
        <f t="shared" si="8"/>
        <v>0.24</v>
      </c>
      <c r="AC53" s="9">
        <f t="shared" si="9"/>
        <v>6.2E-2</v>
      </c>
      <c r="AD53" s="9">
        <f t="shared" si="10"/>
        <v>0.26999999999999996</v>
      </c>
      <c r="AE53" s="9">
        <f t="shared" si="11"/>
        <v>0.186</v>
      </c>
      <c r="AF53" s="9">
        <f t="shared" si="12"/>
        <v>8.76</v>
      </c>
    </row>
    <row r="54" spans="3:32" x14ac:dyDescent="0.3">
      <c r="C54" s="8">
        <v>420</v>
      </c>
      <c r="D54" s="8">
        <v>1.2E-2</v>
      </c>
      <c r="E54" s="8">
        <v>5.0000000000000001E-3</v>
      </c>
      <c r="F54" s="8">
        <v>3.9E-2</v>
      </c>
      <c r="G54" s="8">
        <v>4.8000000000000001E-2</v>
      </c>
      <c r="H54" s="8">
        <v>0.02</v>
      </c>
      <c r="I54" s="8">
        <v>4.3999999999999997E-2</v>
      </c>
      <c r="J54" s="8">
        <v>2.4E-2</v>
      </c>
      <c r="K54" s="8">
        <v>2.5999999999999999E-2</v>
      </c>
      <c r="L54" s="8">
        <v>8.0000000000000002E-3</v>
      </c>
      <c r="M54" s="8">
        <v>2E-3</v>
      </c>
      <c r="N54" s="8">
        <v>7.0000000000000001E-3</v>
      </c>
      <c r="O54" s="8">
        <v>4.0000000000000001E-3</v>
      </c>
      <c r="P54" s="8">
        <v>0.02</v>
      </c>
      <c r="S54" s="8">
        <v>420</v>
      </c>
      <c r="T54" s="9">
        <f t="shared" si="0"/>
        <v>0.372</v>
      </c>
      <c r="U54" s="9">
        <f t="shared" si="1"/>
        <v>0.14000000000000001</v>
      </c>
      <c r="V54" s="9">
        <f t="shared" si="2"/>
        <v>1.2090000000000001</v>
      </c>
      <c r="W54" s="9">
        <f t="shared" si="3"/>
        <v>1.44</v>
      </c>
      <c r="X54" s="9">
        <f t="shared" si="4"/>
        <v>0.62</v>
      </c>
      <c r="Y54" s="9">
        <f t="shared" si="5"/>
        <v>1.3199999999999998</v>
      </c>
      <c r="Z54" s="9">
        <f t="shared" si="6"/>
        <v>0.74399999999999999</v>
      </c>
      <c r="AA54" s="9">
        <f t="shared" si="7"/>
        <v>0.80599999999999994</v>
      </c>
      <c r="AB54" s="9">
        <f t="shared" si="8"/>
        <v>0.24</v>
      </c>
      <c r="AC54" s="9">
        <f t="shared" si="9"/>
        <v>6.2E-2</v>
      </c>
      <c r="AD54" s="9">
        <f t="shared" si="10"/>
        <v>0.21</v>
      </c>
      <c r="AE54" s="9">
        <f t="shared" si="11"/>
        <v>0.124</v>
      </c>
      <c r="AF54" s="9">
        <f t="shared" si="12"/>
        <v>7.3</v>
      </c>
    </row>
    <row r="55" spans="3:32" x14ac:dyDescent="0.3">
      <c r="C55" s="8">
        <v>430</v>
      </c>
      <c r="D55" s="8">
        <v>8.9999999999999993E-3</v>
      </c>
      <c r="E55" s="8">
        <v>5.0000000000000001E-3</v>
      </c>
      <c r="F55" s="8">
        <v>3.4000000000000002E-2</v>
      </c>
      <c r="G55" s="8">
        <v>4.4999999999999998E-2</v>
      </c>
      <c r="H55" s="8">
        <v>1.7000000000000001E-2</v>
      </c>
      <c r="I55" s="8">
        <v>3.9E-2</v>
      </c>
      <c r="J55" s="8">
        <v>2.1999999999999999E-2</v>
      </c>
      <c r="K55" s="8">
        <v>2.5999999999999999E-2</v>
      </c>
      <c r="L55" s="8">
        <v>8.0000000000000002E-3</v>
      </c>
      <c r="M55" s="8">
        <v>2E-3</v>
      </c>
      <c r="N55" s="8">
        <v>5.0000000000000001E-3</v>
      </c>
      <c r="O55" s="8">
        <v>3.0000000000000001E-3</v>
      </c>
      <c r="P55" s="8">
        <v>1.7999999999999999E-2</v>
      </c>
      <c r="S55" s="8">
        <v>430</v>
      </c>
      <c r="T55" s="9">
        <f t="shared" si="0"/>
        <v>0.27899999999999997</v>
      </c>
      <c r="U55" s="9">
        <f t="shared" si="1"/>
        <v>0.14000000000000001</v>
      </c>
      <c r="V55" s="9">
        <f t="shared" si="2"/>
        <v>1.054</v>
      </c>
      <c r="W55" s="9">
        <f t="shared" si="3"/>
        <v>1.3499999999999999</v>
      </c>
      <c r="X55" s="9">
        <f t="shared" si="4"/>
        <v>0.52700000000000002</v>
      </c>
      <c r="Y55" s="9">
        <f t="shared" si="5"/>
        <v>1.17</v>
      </c>
      <c r="Z55" s="9">
        <f t="shared" si="6"/>
        <v>0.68199999999999994</v>
      </c>
      <c r="AA55" s="9">
        <f t="shared" si="7"/>
        <v>0.80599999999999994</v>
      </c>
      <c r="AB55" s="9">
        <f t="shared" si="8"/>
        <v>0.24</v>
      </c>
      <c r="AC55" s="9">
        <f t="shared" si="9"/>
        <v>6.2E-2</v>
      </c>
      <c r="AD55" s="9">
        <f t="shared" si="10"/>
        <v>0.15</v>
      </c>
      <c r="AE55" s="9">
        <f t="shared" si="11"/>
        <v>9.2999999999999999E-2</v>
      </c>
      <c r="AF55" s="9">
        <f t="shared" si="12"/>
        <v>6.5699999999999994</v>
      </c>
    </row>
    <row r="56" spans="3:32" x14ac:dyDescent="0.3">
      <c r="C56" s="8">
        <v>440</v>
      </c>
      <c r="D56" s="8">
        <v>8.9999999999999993E-3</v>
      </c>
      <c r="E56" s="8">
        <v>4.0000000000000001E-3</v>
      </c>
      <c r="F56" s="8">
        <v>2.8000000000000001E-2</v>
      </c>
      <c r="G56" s="8">
        <v>4.2000000000000003E-2</v>
      </c>
      <c r="H56" s="8">
        <v>1.4E-2</v>
      </c>
      <c r="I56" s="8">
        <v>3.5000000000000003E-2</v>
      </c>
      <c r="J56" s="8">
        <v>2.1000000000000001E-2</v>
      </c>
      <c r="K56" s="8">
        <v>2.3E-2</v>
      </c>
      <c r="L56" s="8">
        <v>7.0000000000000001E-3</v>
      </c>
      <c r="M56" s="8">
        <v>2E-3</v>
      </c>
      <c r="N56" s="8">
        <v>2E-3</v>
      </c>
      <c r="O56" s="8">
        <v>3.0000000000000001E-3</v>
      </c>
      <c r="P56" s="8">
        <v>1.6E-2</v>
      </c>
      <c r="S56" s="8">
        <v>440</v>
      </c>
      <c r="T56" s="9">
        <f t="shared" si="0"/>
        <v>0.27899999999999997</v>
      </c>
      <c r="U56" s="9">
        <f t="shared" si="1"/>
        <v>0.112</v>
      </c>
      <c r="V56" s="9">
        <f t="shared" si="2"/>
        <v>0.86799999999999999</v>
      </c>
      <c r="W56" s="9">
        <f t="shared" si="3"/>
        <v>1.26</v>
      </c>
      <c r="X56" s="9">
        <f t="shared" si="4"/>
        <v>0.434</v>
      </c>
      <c r="Y56" s="9">
        <f t="shared" si="5"/>
        <v>1.05</v>
      </c>
      <c r="Z56" s="9">
        <f t="shared" si="6"/>
        <v>0.65100000000000002</v>
      </c>
      <c r="AA56" s="9">
        <f t="shared" si="7"/>
        <v>0.71299999999999997</v>
      </c>
      <c r="AB56" s="9">
        <f t="shared" si="8"/>
        <v>0.21</v>
      </c>
      <c r="AC56" s="9">
        <f t="shared" si="9"/>
        <v>6.2E-2</v>
      </c>
      <c r="AD56" s="9">
        <f t="shared" si="10"/>
        <v>0.06</v>
      </c>
      <c r="AE56" s="9">
        <f t="shared" si="11"/>
        <v>9.2999999999999999E-2</v>
      </c>
      <c r="AF56" s="9">
        <f t="shared" si="12"/>
        <v>5.84</v>
      </c>
    </row>
    <row r="57" spans="3:32" x14ac:dyDescent="0.3">
      <c r="C57" s="8">
        <v>450</v>
      </c>
      <c r="D57" s="8">
        <v>7.0000000000000001E-3</v>
      </c>
      <c r="E57" s="8">
        <v>3.0000000000000001E-3</v>
      </c>
      <c r="F57" s="8">
        <v>2.5999999999999999E-2</v>
      </c>
      <c r="G57" s="8">
        <v>0.04</v>
      </c>
      <c r="H57" s="8">
        <v>8.9999999999999993E-3</v>
      </c>
      <c r="I57" s="8">
        <v>3.1E-2</v>
      </c>
      <c r="J57" s="8">
        <v>0.02</v>
      </c>
      <c r="K57" s="8">
        <v>0.02</v>
      </c>
      <c r="L57" s="8">
        <v>7.0000000000000001E-3</v>
      </c>
      <c r="M57" s="8">
        <v>1E-3</v>
      </c>
      <c r="N57" s="8">
        <v>2E-3</v>
      </c>
      <c r="O57" s="8">
        <v>2E-3</v>
      </c>
      <c r="P57" s="8">
        <v>1.4E-2</v>
      </c>
      <c r="S57" s="8">
        <v>450</v>
      </c>
      <c r="T57" s="9">
        <f t="shared" si="0"/>
        <v>0.217</v>
      </c>
      <c r="U57" s="9">
        <f t="shared" si="1"/>
        <v>8.4000000000000005E-2</v>
      </c>
      <c r="V57" s="9">
        <f t="shared" si="2"/>
        <v>0.80599999999999994</v>
      </c>
      <c r="W57" s="9">
        <f t="shared" si="3"/>
        <v>1.2</v>
      </c>
      <c r="X57" s="9">
        <f t="shared" si="4"/>
        <v>0.27899999999999997</v>
      </c>
      <c r="Y57" s="9">
        <f t="shared" si="5"/>
        <v>0.92999999999999994</v>
      </c>
      <c r="Z57" s="9">
        <f t="shared" si="6"/>
        <v>0.62</v>
      </c>
      <c r="AA57" s="9">
        <f t="shared" si="7"/>
        <v>0.62</v>
      </c>
      <c r="AB57" s="9">
        <f t="shared" si="8"/>
        <v>0.21</v>
      </c>
      <c r="AC57" s="9">
        <f t="shared" si="9"/>
        <v>3.1E-2</v>
      </c>
      <c r="AD57" s="9">
        <f t="shared" si="10"/>
        <v>0.06</v>
      </c>
      <c r="AE57" s="9">
        <f t="shared" si="11"/>
        <v>6.2E-2</v>
      </c>
      <c r="AF57" s="9">
        <f t="shared" si="12"/>
        <v>5.1100000000000003</v>
      </c>
    </row>
    <row r="58" spans="3:32" x14ac:dyDescent="0.3">
      <c r="C58" s="8">
        <v>460</v>
      </c>
      <c r="D58" s="8">
        <v>6.0000000000000001E-3</v>
      </c>
      <c r="E58" s="8">
        <v>3.0000000000000001E-3</v>
      </c>
      <c r="F58" s="8">
        <v>2.1000000000000001E-2</v>
      </c>
      <c r="G58" s="8">
        <v>3.5999999999999997E-2</v>
      </c>
      <c r="H58" s="8">
        <v>6.0000000000000001E-3</v>
      </c>
      <c r="I58" s="8">
        <v>2.8000000000000001E-2</v>
      </c>
      <c r="J58" s="8">
        <v>1.7999999999999999E-2</v>
      </c>
      <c r="K58" s="8">
        <v>1.7999999999999999E-2</v>
      </c>
      <c r="L58" s="8">
        <v>5.0000000000000001E-3</v>
      </c>
      <c r="M58" s="8">
        <v>1E-3</v>
      </c>
      <c r="N58" s="8">
        <v>2E-3</v>
      </c>
      <c r="O58" s="8">
        <v>2E-3</v>
      </c>
      <c r="P58" s="8">
        <v>1.2E-2</v>
      </c>
      <c r="S58" s="8">
        <v>460</v>
      </c>
      <c r="T58" s="9">
        <f t="shared" si="0"/>
        <v>0.186</v>
      </c>
      <c r="U58" s="9">
        <f t="shared" si="1"/>
        <v>8.4000000000000005E-2</v>
      </c>
      <c r="V58" s="9">
        <f t="shared" si="2"/>
        <v>0.65100000000000002</v>
      </c>
      <c r="W58" s="9">
        <f t="shared" si="3"/>
        <v>1.0799999999999998</v>
      </c>
      <c r="X58" s="9">
        <f t="shared" si="4"/>
        <v>0.186</v>
      </c>
      <c r="Y58" s="9">
        <f t="shared" si="5"/>
        <v>0.84</v>
      </c>
      <c r="Z58" s="9">
        <f t="shared" si="6"/>
        <v>0.55799999999999994</v>
      </c>
      <c r="AA58" s="9">
        <f t="shared" si="7"/>
        <v>0.55799999999999994</v>
      </c>
      <c r="AB58" s="9">
        <f t="shared" si="8"/>
        <v>0.15</v>
      </c>
      <c r="AC58" s="9">
        <f t="shared" si="9"/>
        <v>3.1E-2</v>
      </c>
      <c r="AD58" s="9">
        <f t="shared" si="10"/>
        <v>0.06</v>
      </c>
      <c r="AE58" s="9">
        <f t="shared" si="11"/>
        <v>6.2E-2</v>
      </c>
      <c r="AF58" s="9">
        <f t="shared" si="12"/>
        <v>4.38</v>
      </c>
    </row>
    <row r="59" spans="3:32" x14ac:dyDescent="0.3">
      <c r="C59" s="8">
        <v>470</v>
      </c>
      <c r="D59" s="8">
        <v>6.0000000000000001E-3</v>
      </c>
      <c r="E59" s="8">
        <v>2E-3</v>
      </c>
      <c r="F59" s="8">
        <v>1.7999999999999999E-2</v>
      </c>
      <c r="G59" s="8">
        <v>2.9000000000000001E-2</v>
      </c>
      <c r="H59" s="8">
        <v>6.0000000000000001E-3</v>
      </c>
      <c r="I59" s="8">
        <v>2.4E-2</v>
      </c>
      <c r="J59" s="8">
        <v>1.7000000000000001E-2</v>
      </c>
      <c r="K59" s="8">
        <v>1.7999999999999999E-2</v>
      </c>
      <c r="L59" s="8">
        <v>4.0000000000000001E-3</v>
      </c>
      <c r="M59" s="8">
        <v>1E-3</v>
      </c>
      <c r="N59" s="8">
        <v>0</v>
      </c>
      <c r="O59" s="8">
        <v>2E-3</v>
      </c>
      <c r="P59" s="8">
        <v>0.01</v>
      </c>
      <c r="S59" s="8">
        <v>470</v>
      </c>
      <c r="T59" s="9">
        <f t="shared" si="0"/>
        <v>0.186</v>
      </c>
      <c r="U59" s="9">
        <f t="shared" si="1"/>
        <v>5.6000000000000001E-2</v>
      </c>
      <c r="V59" s="9">
        <f t="shared" si="2"/>
        <v>0.55799999999999994</v>
      </c>
      <c r="W59" s="9">
        <f t="shared" si="3"/>
        <v>0.87</v>
      </c>
      <c r="X59" s="9">
        <f t="shared" si="4"/>
        <v>0.186</v>
      </c>
      <c r="Y59" s="9">
        <f t="shared" si="5"/>
        <v>0.72</v>
      </c>
      <c r="Z59" s="9">
        <f t="shared" si="6"/>
        <v>0.52700000000000002</v>
      </c>
      <c r="AA59" s="9">
        <f t="shared" si="7"/>
        <v>0.55799999999999994</v>
      </c>
      <c r="AB59" s="9">
        <f t="shared" si="8"/>
        <v>0.12</v>
      </c>
      <c r="AC59" s="9">
        <f t="shared" si="9"/>
        <v>3.1E-2</v>
      </c>
      <c r="AD59" s="9">
        <f t="shared" si="10"/>
        <v>0</v>
      </c>
      <c r="AE59" s="9">
        <f t="shared" si="11"/>
        <v>6.2E-2</v>
      </c>
      <c r="AF59" s="9">
        <f t="shared" si="12"/>
        <v>3.65</v>
      </c>
    </row>
    <row r="60" spans="3:32" x14ac:dyDescent="0.3">
      <c r="C60" s="8">
        <v>480</v>
      </c>
      <c r="D60" s="8">
        <v>4.0000000000000001E-3</v>
      </c>
      <c r="E60" s="8">
        <v>0</v>
      </c>
      <c r="F60" s="8">
        <v>1.6E-2</v>
      </c>
      <c r="G60" s="8">
        <v>2.4E-2</v>
      </c>
      <c r="H60" s="8">
        <v>5.0000000000000001E-3</v>
      </c>
      <c r="I60" s="8">
        <v>2.3E-2</v>
      </c>
      <c r="J60" s="8">
        <v>1.4999999999999999E-2</v>
      </c>
      <c r="K60" s="8">
        <v>1.7000000000000001E-2</v>
      </c>
      <c r="L60" s="8">
        <v>4.0000000000000001E-3</v>
      </c>
      <c r="M60" s="8">
        <v>0</v>
      </c>
      <c r="N60" s="8">
        <v>0</v>
      </c>
      <c r="O60" s="8">
        <v>2E-3</v>
      </c>
      <c r="P60" s="8">
        <v>8.9999999999999993E-3</v>
      </c>
      <c r="S60" s="8">
        <v>480</v>
      </c>
      <c r="T60" s="9">
        <f t="shared" si="0"/>
        <v>0.124</v>
      </c>
      <c r="U60" s="9">
        <f t="shared" si="1"/>
        <v>0</v>
      </c>
      <c r="V60" s="9">
        <f t="shared" si="2"/>
        <v>0.496</v>
      </c>
      <c r="W60" s="9">
        <f t="shared" si="3"/>
        <v>0.72</v>
      </c>
      <c r="X60" s="9">
        <f t="shared" si="4"/>
        <v>0.155</v>
      </c>
      <c r="Y60" s="9">
        <f t="shared" si="5"/>
        <v>0.69</v>
      </c>
      <c r="Z60" s="9">
        <f t="shared" si="6"/>
        <v>0.46499999999999997</v>
      </c>
      <c r="AA60" s="9">
        <f t="shared" si="7"/>
        <v>0.52700000000000002</v>
      </c>
      <c r="AB60" s="9">
        <f t="shared" si="8"/>
        <v>0.12</v>
      </c>
      <c r="AC60" s="9">
        <f t="shared" si="9"/>
        <v>0</v>
      </c>
      <c r="AD60" s="9">
        <f t="shared" si="10"/>
        <v>0</v>
      </c>
      <c r="AE60" s="9">
        <f t="shared" si="11"/>
        <v>6.2E-2</v>
      </c>
      <c r="AF60" s="9">
        <f t="shared" si="12"/>
        <v>3.2849999999999997</v>
      </c>
    </row>
    <row r="61" spans="3:32" x14ac:dyDescent="0.3">
      <c r="C61" s="8">
        <v>490</v>
      </c>
      <c r="D61" s="8">
        <v>4.0000000000000001E-3</v>
      </c>
      <c r="E61" s="8">
        <v>0</v>
      </c>
      <c r="F61" s="8">
        <v>1.2999999999999999E-2</v>
      </c>
      <c r="G61" s="8">
        <v>2.1999999999999999E-2</v>
      </c>
      <c r="H61" s="8">
        <v>5.0000000000000001E-3</v>
      </c>
      <c r="I61" s="8">
        <v>2.1999999999999999E-2</v>
      </c>
      <c r="J61" s="8">
        <v>1.2999999999999999E-2</v>
      </c>
      <c r="K61" s="8">
        <v>1.6E-2</v>
      </c>
      <c r="L61" s="8">
        <v>4.0000000000000001E-3</v>
      </c>
      <c r="M61" s="8">
        <v>0</v>
      </c>
      <c r="N61" s="8">
        <v>0</v>
      </c>
      <c r="O61" s="8">
        <v>0</v>
      </c>
      <c r="P61" s="8">
        <v>8.0000000000000002E-3</v>
      </c>
      <c r="S61" s="8">
        <v>490</v>
      </c>
      <c r="T61" s="9">
        <f t="shared" si="0"/>
        <v>0.124</v>
      </c>
      <c r="U61" s="9">
        <f t="shared" si="1"/>
        <v>0</v>
      </c>
      <c r="V61" s="9">
        <f t="shared" si="2"/>
        <v>0.40299999999999997</v>
      </c>
      <c r="W61" s="9">
        <f t="shared" si="3"/>
        <v>0.65999999999999992</v>
      </c>
      <c r="X61" s="9">
        <f t="shared" si="4"/>
        <v>0.155</v>
      </c>
      <c r="Y61" s="9">
        <f t="shared" si="5"/>
        <v>0.65999999999999992</v>
      </c>
      <c r="Z61" s="9">
        <f t="shared" si="6"/>
        <v>0.40299999999999997</v>
      </c>
      <c r="AA61" s="9">
        <f t="shared" si="7"/>
        <v>0.496</v>
      </c>
      <c r="AB61" s="9">
        <f t="shared" si="8"/>
        <v>0.12</v>
      </c>
      <c r="AC61" s="9">
        <f t="shared" si="9"/>
        <v>0</v>
      </c>
      <c r="AD61" s="9">
        <f t="shared" si="10"/>
        <v>0</v>
      </c>
      <c r="AE61" s="9">
        <f t="shared" si="11"/>
        <v>0</v>
      </c>
      <c r="AF61" s="9">
        <f t="shared" si="12"/>
        <v>2.92</v>
      </c>
    </row>
    <row r="62" spans="3:32" x14ac:dyDescent="0.3">
      <c r="C62" s="8">
        <v>500</v>
      </c>
      <c r="D62" s="8">
        <v>2E-3</v>
      </c>
      <c r="E62" s="8">
        <v>0</v>
      </c>
      <c r="F62" s="8">
        <v>0.01</v>
      </c>
      <c r="G62" s="8">
        <v>1.9E-2</v>
      </c>
      <c r="H62" s="8">
        <v>4.0000000000000001E-3</v>
      </c>
      <c r="I62" s="8">
        <v>0.02</v>
      </c>
      <c r="J62" s="8">
        <v>1.2999999999999999E-2</v>
      </c>
      <c r="K62" s="8">
        <v>1.2999999999999999E-2</v>
      </c>
      <c r="L62" s="8">
        <v>4.0000000000000001E-3</v>
      </c>
      <c r="M62" s="8">
        <v>0</v>
      </c>
      <c r="N62" s="8">
        <v>0</v>
      </c>
      <c r="O62" s="8">
        <v>0</v>
      </c>
      <c r="P62" s="8">
        <v>7.0000000000000001E-3</v>
      </c>
      <c r="S62" s="8">
        <v>500</v>
      </c>
      <c r="T62" s="9">
        <f t="shared" si="0"/>
        <v>6.2E-2</v>
      </c>
      <c r="U62" s="9">
        <f t="shared" si="1"/>
        <v>0</v>
      </c>
      <c r="V62" s="9">
        <f t="shared" si="2"/>
        <v>0.31</v>
      </c>
      <c r="W62" s="9">
        <f t="shared" si="3"/>
        <v>0.56999999999999995</v>
      </c>
      <c r="X62" s="9">
        <f t="shared" si="4"/>
        <v>0.124</v>
      </c>
      <c r="Y62" s="9">
        <f t="shared" si="5"/>
        <v>0.6</v>
      </c>
      <c r="Z62" s="9">
        <f t="shared" si="6"/>
        <v>0.40299999999999997</v>
      </c>
      <c r="AA62" s="9">
        <f t="shared" si="7"/>
        <v>0.40299999999999997</v>
      </c>
      <c r="AB62" s="9">
        <f t="shared" si="8"/>
        <v>0.12</v>
      </c>
      <c r="AC62" s="9">
        <f t="shared" si="9"/>
        <v>0</v>
      </c>
      <c r="AD62" s="9">
        <f t="shared" si="10"/>
        <v>0</v>
      </c>
      <c r="AE62" s="9">
        <f t="shared" si="11"/>
        <v>0</v>
      </c>
      <c r="AF62" s="9">
        <f t="shared" si="12"/>
        <v>2.5550000000000002</v>
      </c>
    </row>
  </sheetData>
  <mergeCells count="1">
    <mergeCell ref="S2:AF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AE103"/>
  <sheetViews>
    <sheetView topLeftCell="A46" zoomScale="69" zoomScaleNormal="69" workbookViewId="0">
      <selection activeCell="AH5" sqref="AH5"/>
    </sheetView>
  </sheetViews>
  <sheetFormatPr defaultRowHeight="14.4" x14ac:dyDescent="0.3"/>
  <sheetData>
    <row r="2" spans="3:31" x14ac:dyDescent="0.3">
      <c r="C2" s="41" t="s">
        <v>41</v>
      </c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R2" s="41" t="s">
        <v>41</v>
      </c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</row>
    <row r="3" spans="3:31" ht="21.6" x14ac:dyDescent="0.3">
      <c r="C3" s="7" t="s">
        <v>27</v>
      </c>
      <c r="D3" s="7" t="s">
        <v>29</v>
      </c>
      <c r="E3" s="7" t="s">
        <v>30</v>
      </c>
      <c r="F3" s="7" t="s">
        <v>31</v>
      </c>
      <c r="G3" s="7" t="s">
        <v>32</v>
      </c>
      <c r="H3" s="7" t="s">
        <v>33</v>
      </c>
      <c r="I3" s="7" t="s">
        <v>34</v>
      </c>
      <c r="J3" s="7" t="s">
        <v>35</v>
      </c>
      <c r="K3" s="7" t="s">
        <v>36</v>
      </c>
      <c r="L3" s="7" t="s">
        <v>37</v>
      </c>
      <c r="M3" s="7" t="s">
        <v>38</v>
      </c>
      <c r="N3" s="7" t="s">
        <v>39</v>
      </c>
      <c r="O3" s="7" t="s">
        <v>40</v>
      </c>
      <c r="P3" s="7" t="s">
        <v>26</v>
      </c>
      <c r="R3" s="7" t="s">
        <v>27</v>
      </c>
      <c r="S3" s="7" t="s">
        <v>29</v>
      </c>
      <c r="T3" s="7" t="s">
        <v>30</v>
      </c>
      <c r="U3" s="7" t="s">
        <v>31</v>
      </c>
      <c r="V3" s="7" t="s">
        <v>32</v>
      </c>
      <c r="W3" s="7" t="s">
        <v>33</v>
      </c>
      <c r="X3" s="7" t="s">
        <v>34</v>
      </c>
      <c r="Y3" s="7" t="s">
        <v>35</v>
      </c>
      <c r="Z3" s="7" t="s">
        <v>36</v>
      </c>
      <c r="AA3" s="7" t="s">
        <v>37</v>
      </c>
      <c r="AB3" s="7" t="s">
        <v>38</v>
      </c>
      <c r="AC3" s="7" t="s">
        <v>39</v>
      </c>
      <c r="AD3" s="7" t="s">
        <v>40</v>
      </c>
      <c r="AE3" s="7" t="s">
        <v>26</v>
      </c>
    </row>
    <row r="4" spans="3:31" x14ac:dyDescent="0.3">
      <c r="C4" s="8">
        <v>-200</v>
      </c>
      <c r="D4" s="8">
        <v>1</v>
      </c>
      <c r="E4" s="8">
        <v>1</v>
      </c>
      <c r="F4" s="8">
        <v>1</v>
      </c>
      <c r="G4" s="8">
        <v>1</v>
      </c>
      <c r="H4" s="8">
        <v>1</v>
      </c>
      <c r="I4" s="8">
        <v>1</v>
      </c>
      <c r="J4" s="8">
        <v>1</v>
      </c>
      <c r="K4" s="8">
        <v>1</v>
      </c>
      <c r="L4" s="8">
        <v>1</v>
      </c>
      <c r="M4" s="8">
        <v>1</v>
      </c>
      <c r="N4" s="8">
        <v>1</v>
      </c>
      <c r="O4" s="8">
        <v>1</v>
      </c>
      <c r="P4" s="8">
        <v>1</v>
      </c>
      <c r="R4" s="8">
        <v>-200</v>
      </c>
      <c r="S4" s="9">
        <f>31*D4</f>
        <v>31</v>
      </c>
      <c r="T4" s="9">
        <f>28*E4</f>
        <v>28</v>
      </c>
      <c r="U4" s="9">
        <f>31*F4</f>
        <v>31</v>
      </c>
      <c r="V4" s="9">
        <f>30*G4</f>
        <v>30</v>
      </c>
      <c r="W4" s="9">
        <f>31*H4</f>
        <v>31</v>
      </c>
      <c r="X4" s="9">
        <f>30*I4</f>
        <v>30</v>
      </c>
      <c r="Y4" s="9">
        <f>31*J4</f>
        <v>31</v>
      </c>
      <c r="Z4" s="9">
        <f>31*K4</f>
        <v>31</v>
      </c>
      <c r="AA4" s="9">
        <f>30*L4</f>
        <v>30</v>
      </c>
      <c r="AB4" s="9">
        <f>31*M4</f>
        <v>31</v>
      </c>
      <c r="AC4" s="9">
        <f>30*N4</f>
        <v>30</v>
      </c>
      <c r="AD4" s="9">
        <f>31*O4</f>
        <v>31</v>
      </c>
      <c r="AE4" s="9">
        <f>365*P4</f>
        <v>365</v>
      </c>
    </row>
    <row r="5" spans="3:31" x14ac:dyDescent="0.3">
      <c r="C5" s="8">
        <v>-190</v>
      </c>
      <c r="D5" s="8">
        <v>1</v>
      </c>
      <c r="E5" s="8">
        <v>1</v>
      </c>
      <c r="F5" s="8">
        <v>1</v>
      </c>
      <c r="G5" s="8">
        <v>1</v>
      </c>
      <c r="H5" s="8">
        <v>1</v>
      </c>
      <c r="I5" s="8">
        <v>1</v>
      </c>
      <c r="J5" s="8">
        <v>1</v>
      </c>
      <c r="K5" s="8">
        <v>1</v>
      </c>
      <c r="L5" s="8">
        <v>1</v>
      </c>
      <c r="M5" s="8">
        <v>0.99399999999999999</v>
      </c>
      <c r="N5" s="8">
        <v>1</v>
      </c>
      <c r="O5" s="8">
        <v>1</v>
      </c>
      <c r="P5" s="8">
        <v>0.999</v>
      </c>
      <c r="R5" s="8">
        <v>-195</v>
      </c>
      <c r="S5" s="9">
        <f t="shared" ref="S5:S68" si="0">31*D5</f>
        <v>31</v>
      </c>
      <c r="T5" s="9">
        <f t="shared" ref="T5:T68" si="1">28*E5</f>
        <v>28</v>
      </c>
      <c r="U5" s="9">
        <f t="shared" ref="U5:U68" si="2">31*F5</f>
        <v>31</v>
      </c>
      <c r="V5" s="9">
        <f t="shared" ref="V5:V68" si="3">30*G5</f>
        <v>30</v>
      </c>
      <c r="W5" s="9">
        <f t="shared" ref="W5:W68" si="4">31*H5</f>
        <v>31</v>
      </c>
      <c r="X5" s="9">
        <f t="shared" ref="X5:X68" si="5">30*I5</f>
        <v>30</v>
      </c>
      <c r="Y5" s="9">
        <f t="shared" ref="Y5:Y68" si="6">31*J5</f>
        <v>31</v>
      </c>
      <c r="Z5" s="9">
        <f t="shared" ref="Z5:Z68" si="7">31*K5</f>
        <v>31</v>
      </c>
      <c r="AA5" s="9">
        <f t="shared" ref="AA5:AA68" si="8">30*L5</f>
        <v>30</v>
      </c>
      <c r="AB5" s="9">
        <f t="shared" ref="AB5:AB68" si="9">31*M5</f>
        <v>30.814</v>
      </c>
      <c r="AC5" s="9">
        <f t="shared" ref="AC5:AC68" si="10">30*N5</f>
        <v>30</v>
      </c>
      <c r="AD5" s="9">
        <f t="shared" ref="AD5:AD68" si="11">31*O5</f>
        <v>31</v>
      </c>
      <c r="AE5" s="9">
        <f t="shared" ref="AE5:AE68" si="12">365*P5</f>
        <v>364.63499999999999</v>
      </c>
    </row>
    <row r="6" spans="3:31" x14ac:dyDescent="0.3">
      <c r="C6" s="8">
        <v>-180</v>
      </c>
      <c r="D6" s="8">
        <v>1</v>
      </c>
      <c r="E6" s="8">
        <v>1</v>
      </c>
      <c r="F6" s="8">
        <v>1</v>
      </c>
      <c r="G6" s="8">
        <v>1</v>
      </c>
      <c r="H6" s="8">
        <v>1</v>
      </c>
      <c r="I6" s="8">
        <v>1</v>
      </c>
      <c r="J6" s="8">
        <v>1</v>
      </c>
      <c r="K6" s="8">
        <v>0.998</v>
      </c>
      <c r="L6" s="8">
        <v>1</v>
      </c>
      <c r="M6" s="8">
        <v>0.99099999999999999</v>
      </c>
      <c r="N6" s="8">
        <v>0.99399999999999999</v>
      </c>
      <c r="O6" s="8">
        <v>1</v>
      </c>
      <c r="P6" s="8">
        <v>0.999</v>
      </c>
      <c r="R6" s="8">
        <v>-190</v>
      </c>
      <c r="S6" s="9">
        <f t="shared" si="0"/>
        <v>31</v>
      </c>
      <c r="T6" s="9">
        <f t="shared" si="1"/>
        <v>28</v>
      </c>
      <c r="U6" s="9">
        <f t="shared" si="2"/>
        <v>31</v>
      </c>
      <c r="V6" s="9">
        <f t="shared" si="3"/>
        <v>30</v>
      </c>
      <c r="W6" s="9">
        <f t="shared" si="4"/>
        <v>31</v>
      </c>
      <c r="X6" s="9">
        <f t="shared" si="5"/>
        <v>30</v>
      </c>
      <c r="Y6" s="9">
        <f t="shared" si="6"/>
        <v>31</v>
      </c>
      <c r="Z6" s="9">
        <f t="shared" si="7"/>
        <v>30.937999999999999</v>
      </c>
      <c r="AA6" s="9">
        <f t="shared" si="8"/>
        <v>30</v>
      </c>
      <c r="AB6" s="9">
        <f t="shared" si="9"/>
        <v>30.721</v>
      </c>
      <c r="AC6" s="9">
        <f t="shared" si="10"/>
        <v>29.82</v>
      </c>
      <c r="AD6" s="9">
        <f t="shared" si="11"/>
        <v>31</v>
      </c>
      <c r="AE6" s="9">
        <f t="shared" si="12"/>
        <v>364.63499999999999</v>
      </c>
    </row>
    <row r="7" spans="3:31" x14ac:dyDescent="0.3">
      <c r="C7" s="8">
        <v>-170</v>
      </c>
      <c r="D7" s="8">
        <v>0.997</v>
      </c>
      <c r="E7" s="8">
        <v>1</v>
      </c>
      <c r="F7" s="8">
        <v>1</v>
      </c>
      <c r="G7" s="8">
        <v>1</v>
      </c>
      <c r="H7" s="8">
        <v>1</v>
      </c>
      <c r="I7" s="8">
        <v>1</v>
      </c>
      <c r="J7" s="8">
        <v>1</v>
      </c>
      <c r="K7" s="8">
        <v>0.99399999999999999</v>
      </c>
      <c r="L7" s="8">
        <v>1</v>
      </c>
      <c r="M7" s="8">
        <v>0.98799999999999999</v>
      </c>
      <c r="N7" s="8">
        <v>0.98899999999999999</v>
      </c>
      <c r="O7" s="8">
        <v>0.997</v>
      </c>
      <c r="P7" s="8">
        <v>0.997</v>
      </c>
      <c r="R7" s="8">
        <v>-185</v>
      </c>
      <c r="S7" s="9">
        <f t="shared" si="0"/>
        <v>30.907</v>
      </c>
      <c r="T7" s="9">
        <f t="shared" si="1"/>
        <v>28</v>
      </c>
      <c r="U7" s="9">
        <f t="shared" si="2"/>
        <v>31</v>
      </c>
      <c r="V7" s="9">
        <f t="shared" si="3"/>
        <v>30</v>
      </c>
      <c r="W7" s="9">
        <f t="shared" si="4"/>
        <v>31</v>
      </c>
      <c r="X7" s="9">
        <f t="shared" si="5"/>
        <v>30</v>
      </c>
      <c r="Y7" s="9">
        <f t="shared" si="6"/>
        <v>31</v>
      </c>
      <c r="Z7" s="9">
        <f t="shared" si="7"/>
        <v>30.814</v>
      </c>
      <c r="AA7" s="9">
        <f t="shared" si="8"/>
        <v>30</v>
      </c>
      <c r="AB7" s="9">
        <f t="shared" si="9"/>
        <v>30.628</v>
      </c>
      <c r="AC7" s="9">
        <f t="shared" si="10"/>
        <v>29.669999999999998</v>
      </c>
      <c r="AD7" s="9">
        <f t="shared" si="11"/>
        <v>30.907</v>
      </c>
      <c r="AE7" s="9">
        <f t="shared" si="12"/>
        <v>363.90499999999997</v>
      </c>
    </row>
    <row r="8" spans="3:31" x14ac:dyDescent="0.3">
      <c r="C8" s="8">
        <v>-160</v>
      </c>
      <c r="D8" s="8">
        <v>0.99399999999999999</v>
      </c>
      <c r="E8" s="8">
        <v>1</v>
      </c>
      <c r="F8" s="8">
        <v>1</v>
      </c>
      <c r="G8" s="8">
        <v>1</v>
      </c>
      <c r="H8" s="8">
        <v>1</v>
      </c>
      <c r="I8" s="8">
        <v>1</v>
      </c>
      <c r="J8" s="8">
        <v>1</v>
      </c>
      <c r="K8" s="8">
        <v>0.98599999999999999</v>
      </c>
      <c r="L8" s="8">
        <v>0.999</v>
      </c>
      <c r="M8" s="8">
        <v>0.98199999999999998</v>
      </c>
      <c r="N8" s="8">
        <v>0.97199999999999998</v>
      </c>
      <c r="O8" s="8">
        <v>0.99099999999999999</v>
      </c>
      <c r="P8" s="8">
        <v>0.99399999999999999</v>
      </c>
      <c r="R8" s="8">
        <v>-180</v>
      </c>
      <c r="S8" s="9">
        <f t="shared" si="0"/>
        <v>30.814</v>
      </c>
      <c r="T8" s="9">
        <f t="shared" si="1"/>
        <v>28</v>
      </c>
      <c r="U8" s="9">
        <f t="shared" si="2"/>
        <v>31</v>
      </c>
      <c r="V8" s="9">
        <f t="shared" si="3"/>
        <v>30</v>
      </c>
      <c r="W8" s="9">
        <f t="shared" si="4"/>
        <v>31</v>
      </c>
      <c r="X8" s="9">
        <f t="shared" si="5"/>
        <v>30</v>
      </c>
      <c r="Y8" s="9">
        <f t="shared" si="6"/>
        <v>31</v>
      </c>
      <c r="Z8" s="9">
        <f t="shared" si="7"/>
        <v>30.565999999999999</v>
      </c>
      <c r="AA8" s="9">
        <f t="shared" si="8"/>
        <v>29.97</v>
      </c>
      <c r="AB8" s="9">
        <f t="shared" si="9"/>
        <v>30.442</v>
      </c>
      <c r="AC8" s="9">
        <f t="shared" si="10"/>
        <v>29.16</v>
      </c>
      <c r="AD8" s="9">
        <f t="shared" si="11"/>
        <v>30.721</v>
      </c>
      <c r="AE8" s="9">
        <f t="shared" si="12"/>
        <v>362.81</v>
      </c>
    </row>
    <row r="9" spans="3:31" x14ac:dyDescent="0.3">
      <c r="C9" s="8">
        <v>-150</v>
      </c>
      <c r="D9" s="8">
        <v>0.98699999999999999</v>
      </c>
      <c r="E9" s="8">
        <v>0.999</v>
      </c>
      <c r="F9" s="8">
        <v>1</v>
      </c>
      <c r="G9" s="8">
        <v>1</v>
      </c>
      <c r="H9" s="8">
        <v>1</v>
      </c>
      <c r="I9" s="8">
        <v>1</v>
      </c>
      <c r="J9" s="8">
        <v>0.996</v>
      </c>
      <c r="K9" s="8">
        <v>0.97599999999999998</v>
      </c>
      <c r="L9" s="8">
        <v>0.99199999999999999</v>
      </c>
      <c r="M9" s="8">
        <v>0.97399999999999998</v>
      </c>
      <c r="N9" s="8">
        <v>0.94899999999999995</v>
      </c>
      <c r="O9" s="8">
        <v>0.98499999999999999</v>
      </c>
      <c r="P9" s="8">
        <v>0.98799999999999999</v>
      </c>
      <c r="R9" s="8">
        <v>-175</v>
      </c>
      <c r="S9" s="9">
        <f t="shared" si="0"/>
        <v>30.597000000000001</v>
      </c>
      <c r="T9" s="9">
        <f t="shared" si="1"/>
        <v>27.972000000000001</v>
      </c>
      <c r="U9" s="9">
        <f t="shared" si="2"/>
        <v>31</v>
      </c>
      <c r="V9" s="9">
        <f t="shared" si="3"/>
        <v>30</v>
      </c>
      <c r="W9" s="9">
        <f t="shared" si="4"/>
        <v>31</v>
      </c>
      <c r="X9" s="9">
        <f t="shared" si="5"/>
        <v>30</v>
      </c>
      <c r="Y9" s="9">
        <f t="shared" si="6"/>
        <v>30.876000000000001</v>
      </c>
      <c r="Z9" s="9">
        <f t="shared" si="7"/>
        <v>30.256</v>
      </c>
      <c r="AA9" s="9">
        <f t="shared" si="8"/>
        <v>29.759999999999998</v>
      </c>
      <c r="AB9" s="9">
        <f t="shared" si="9"/>
        <v>30.193999999999999</v>
      </c>
      <c r="AC9" s="9">
        <f t="shared" si="10"/>
        <v>28.47</v>
      </c>
      <c r="AD9" s="9">
        <f t="shared" si="11"/>
        <v>30.535</v>
      </c>
      <c r="AE9" s="9">
        <f t="shared" si="12"/>
        <v>360.62</v>
      </c>
    </row>
    <row r="10" spans="3:31" x14ac:dyDescent="0.3">
      <c r="C10" s="8">
        <v>-140</v>
      </c>
      <c r="D10" s="8">
        <v>0.97799999999999998</v>
      </c>
      <c r="E10" s="8">
        <v>0.997</v>
      </c>
      <c r="F10" s="8">
        <v>1</v>
      </c>
      <c r="G10" s="8">
        <v>1</v>
      </c>
      <c r="H10" s="8">
        <v>1</v>
      </c>
      <c r="I10" s="8">
        <v>1</v>
      </c>
      <c r="J10" s="8">
        <v>0.99299999999999999</v>
      </c>
      <c r="K10" s="8">
        <v>0.96499999999999997</v>
      </c>
      <c r="L10" s="8">
        <v>0.97399999999999998</v>
      </c>
      <c r="M10" s="8">
        <v>0.96399999999999997</v>
      </c>
      <c r="N10" s="8">
        <v>0.93300000000000005</v>
      </c>
      <c r="O10" s="8">
        <v>0.97499999999999998</v>
      </c>
      <c r="P10" s="8">
        <v>0.98099999999999998</v>
      </c>
      <c r="R10" s="8">
        <v>-170</v>
      </c>
      <c r="S10" s="9">
        <f t="shared" si="0"/>
        <v>30.317999999999998</v>
      </c>
      <c r="T10" s="9">
        <f t="shared" si="1"/>
        <v>27.916</v>
      </c>
      <c r="U10" s="9">
        <f t="shared" si="2"/>
        <v>31</v>
      </c>
      <c r="V10" s="9">
        <f t="shared" si="3"/>
        <v>30</v>
      </c>
      <c r="W10" s="9">
        <f t="shared" si="4"/>
        <v>31</v>
      </c>
      <c r="X10" s="9">
        <f t="shared" si="5"/>
        <v>30</v>
      </c>
      <c r="Y10" s="9">
        <f t="shared" si="6"/>
        <v>30.783000000000001</v>
      </c>
      <c r="Z10" s="9">
        <f t="shared" si="7"/>
        <v>29.914999999999999</v>
      </c>
      <c r="AA10" s="9">
        <f t="shared" si="8"/>
        <v>29.22</v>
      </c>
      <c r="AB10" s="9">
        <f t="shared" si="9"/>
        <v>29.884</v>
      </c>
      <c r="AC10" s="9">
        <f t="shared" si="10"/>
        <v>27.990000000000002</v>
      </c>
      <c r="AD10" s="9">
        <f t="shared" si="11"/>
        <v>30.224999999999998</v>
      </c>
      <c r="AE10" s="9">
        <f t="shared" si="12"/>
        <v>358.065</v>
      </c>
    </row>
    <row r="11" spans="3:31" x14ac:dyDescent="0.3">
      <c r="C11" s="8">
        <v>-130</v>
      </c>
      <c r="D11" s="8">
        <v>0.95899999999999996</v>
      </c>
      <c r="E11" s="8">
        <v>0.997</v>
      </c>
      <c r="F11" s="8">
        <v>0.998</v>
      </c>
      <c r="G11" s="8">
        <v>1</v>
      </c>
      <c r="H11" s="8">
        <v>1</v>
      </c>
      <c r="I11" s="8">
        <v>1</v>
      </c>
      <c r="J11" s="8">
        <v>0.99099999999999999</v>
      </c>
      <c r="K11" s="8">
        <v>0.95699999999999996</v>
      </c>
      <c r="L11" s="8">
        <v>0.95599999999999996</v>
      </c>
      <c r="M11" s="8">
        <v>0.95</v>
      </c>
      <c r="N11" s="8">
        <v>0.91</v>
      </c>
      <c r="O11" s="8">
        <v>0.94699999999999995</v>
      </c>
      <c r="P11" s="8">
        <v>0.97199999999999998</v>
      </c>
      <c r="R11" s="8">
        <v>-165</v>
      </c>
      <c r="S11" s="9">
        <f t="shared" si="0"/>
        <v>29.728999999999999</v>
      </c>
      <c r="T11" s="9">
        <f t="shared" si="1"/>
        <v>27.916</v>
      </c>
      <c r="U11" s="9">
        <f t="shared" si="2"/>
        <v>30.937999999999999</v>
      </c>
      <c r="V11" s="9">
        <f t="shared" si="3"/>
        <v>30</v>
      </c>
      <c r="W11" s="9">
        <f t="shared" si="4"/>
        <v>31</v>
      </c>
      <c r="X11" s="9">
        <f t="shared" si="5"/>
        <v>30</v>
      </c>
      <c r="Y11" s="9">
        <f t="shared" si="6"/>
        <v>30.721</v>
      </c>
      <c r="Z11" s="9">
        <f t="shared" si="7"/>
        <v>29.666999999999998</v>
      </c>
      <c r="AA11" s="9">
        <f t="shared" si="8"/>
        <v>28.68</v>
      </c>
      <c r="AB11" s="9">
        <f t="shared" si="9"/>
        <v>29.45</v>
      </c>
      <c r="AC11" s="9">
        <f t="shared" si="10"/>
        <v>27.3</v>
      </c>
      <c r="AD11" s="9">
        <f t="shared" si="11"/>
        <v>29.356999999999999</v>
      </c>
      <c r="AE11" s="9">
        <f t="shared" si="12"/>
        <v>354.78</v>
      </c>
    </row>
    <row r="12" spans="3:31" x14ac:dyDescent="0.3">
      <c r="C12" s="8">
        <v>-120</v>
      </c>
      <c r="D12" s="8">
        <v>0.93500000000000005</v>
      </c>
      <c r="E12" s="8">
        <v>0.98899999999999999</v>
      </c>
      <c r="F12" s="8">
        <v>0.99199999999999999</v>
      </c>
      <c r="G12" s="8">
        <v>1</v>
      </c>
      <c r="H12" s="8">
        <v>1</v>
      </c>
      <c r="I12" s="8">
        <v>1</v>
      </c>
      <c r="J12" s="8">
        <v>0.98799999999999999</v>
      </c>
      <c r="K12" s="8">
        <v>0.93899999999999995</v>
      </c>
      <c r="L12" s="8">
        <v>0.94299999999999995</v>
      </c>
      <c r="M12" s="8">
        <v>0.92400000000000004</v>
      </c>
      <c r="N12" s="8">
        <v>0.86799999999999999</v>
      </c>
      <c r="O12" s="8">
        <v>0.91700000000000004</v>
      </c>
      <c r="P12" s="8">
        <v>0.95799999999999996</v>
      </c>
      <c r="R12" s="8">
        <v>-160</v>
      </c>
      <c r="S12" s="9">
        <f t="shared" si="0"/>
        <v>28.985000000000003</v>
      </c>
      <c r="T12" s="9">
        <f t="shared" si="1"/>
        <v>27.692</v>
      </c>
      <c r="U12" s="9">
        <f t="shared" si="2"/>
        <v>30.751999999999999</v>
      </c>
      <c r="V12" s="9">
        <f t="shared" si="3"/>
        <v>30</v>
      </c>
      <c r="W12" s="9">
        <f t="shared" si="4"/>
        <v>31</v>
      </c>
      <c r="X12" s="9">
        <f t="shared" si="5"/>
        <v>30</v>
      </c>
      <c r="Y12" s="9">
        <f t="shared" si="6"/>
        <v>30.628</v>
      </c>
      <c r="Z12" s="9">
        <f t="shared" si="7"/>
        <v>29.108999999999998</v>
      </c>
      <c r="AA12" s="9">
        <f t="shared" si="8"/>
        <v>28.29</v>
      </c>
      <c r="AB12" s="9">
        <f t="shared" si="9"/>
        <v>28.644000000000002</v>
      </c>
      <c r="AC12" s="9">
        <f t="shared" si="10"/>
        <v>26.04</v>
      </c>
      <c r="AD12" s="9">
        <f t="shared" si="11"/>
        <v>28.427</v>
      </c>
      <c r="AE12" s="9">
        <f t="shared" si="12"/>
        <v>349.66999999999996</v>
      </c>
    </row>
    <row r="13" spans="3:31" x14ac:dyDescent="0.3">
      <c r="C13" s="8">
        <v>-110</v>
      </c>
      <c r="D13" s="8">
        <v>0.91400000000000003</v>
      </c>
      <c r="E13" s="8">
        <v>0.97799999999999998</v>
      </c>
      <c r="F13" s="8">
        <v>0.98699999999999999</v>
      </c>
      <c r="G13" s="8">
        <v>0.998</v>
      </c>
      <c r="H13" s="8">
        <v>0.999</v>
      </c>
      <c r="I13" s="8">
        <v>1</v>
      </c>
      <c r="J13" s="8">
        <v>0.98599999999999999</v>
      </c>
      <c r="K13" s="8">
        <v>0.92900000000000005</v>
      </c>
      <c r="L13" s="8">
        <v>0.92400000000000004</v>
      </c>
      <c r="M13" s="8">
        <v>0.90200000000000002</v>
      </c>
      <c r="N13" s="8">
        <v>0.83699999999999997</v>
      </c>
      <c r="O13" s="8">
        <v>0.86899999999999999</v>
      </c>
      <c r="P13" s="8">
        <v>0.94299999999999995</v>
      </c>
      <c r="R13" s="8">
        <v>-155</v>
      </c>
      <c r="S13" s="9">
        <f t="shared" si="0"/>
        <v>28.334</v>
      </c>
      <c r="T13" s="9">
        <f t="shared" si="1"/>
        <v>27.384</v>
      </c>
      <c r="U13" s="9">
        <f t="shared" si="2"/>
        <v>30.597000000000001</v>
      </c>
      <c r="V13" s="9">
        <f t="shared" si="3"/>
        <v>29.94</v>
      </c>
      <c r="W13" s="9">
        <f t="shared" si="4"/>
        <v>30.969000000000001</v>
      </c>
      <c r="X13" s="9">
        <f t="shared" si="5"/>
        <v>30</v>
      </c>
      <c r="Y13" s="9">
        <f t="shared" si="6"/>
        <v>30.565999999999999</v>
      </c>
      <c r="Z13" s="9">
        <f t="shared" si="7"/>
        <v>28.799000000000003</v>
      </c>
      <c r="AA13" s="9">
        <f t="shared" si="8"/>
        <v>27.720000000000002</v>
      </c>
      <c r="AB13" s="9">
        <f t="shared" si="9"/>
        <v>27.962</v>
      </c>
      <c r="AC13" s="9">
        <f t="shared" si="10"/>
        <v>25.11</v>
      </c>
      <c r="AD13" s="9">
        <f t="shared" si="11"/>
        <v>26.939</v>
      </c>
      <c r="AE13" s="9">
        <f t="shared" si="12"/>
        <v>344.19499999999999</v>
      </c>
    </row>
    <row r="14" spans="3:31" x14ac:dyDescent="0.3">
      <c r="C14" s="8">
        <v>-100</v>
      </c>
      <c r="D14" s="8">
        <v>0.89200000000000002</v>
      </c>
      <c r="E14" s="8">
        <v>0.97</v>
      </c>
      <c r="F14" s="8">
        <v>0.97699999999999998</v>
      </c>
      <c r="G14" s="8">
        <v>0.99299999999999999</v>
      </c>
      <c r="H14" s="8">
        <v>0.997</v>
      </c>
      <c r="I14" s="8">
        <v>0.998</v>
      </c>
      <c r="J14" s="8">
        <v>0.97399999999999998</v>
      </c>
      <c r="K14" s="8">
        <v>0.91600000000000004</v>
      </c>
      <c r="L14" s="8">
        <v>0.9</v>
      </c>
      <c r="M14" s="8">
        <v>0.872</v>
      </c>
      <c r="N14" s="8">
        <v>0.82199999999999995</v>
      </c>
      <c r="O14" s="8">
        <v>0.81899999999999995</v>
      </c>
      <c r="P14" s="8">
        <v>0.92700000000000005</v>
      </c>
      <c r="R14" s="8">
        <v>-150</v>
      </c>
      <c r="S14" s="9">
        <f t="shared" si="0"/>
        <v>27.652000000000001</v>
      </c>
      <c r="T14" s="9">
        <f t="shared" si="1"/>
        <v>27.16</v>
      </c>
      <c r="U14" s="9">
        <f t="shared" si="2"/>
        <v>30.286999999999999</v>
      </c>
      <c r="V14" s="9">
        <f t="shared" si="3"/>
        <v>29.79</v>
      </c>
      <c r="W14" s="9">
        <f t="shared" si="4"/>
        <v>30.907</v>
      </c>
      <c r="X14" s="9">
        <f t="shared" si="5"/>
        <v>29.94</v>
      </c>
      <c r="Y14" s="9">
        <f t="shared" si="6"/>
        <v>30.193999999999999</v>
      </c>
      <c r="Z14" s="9">
        <f t="shared" si="7"/>
        <v>28.396000000000001</v>
      </c>
      <c r="AA14" s="9">
        <f t="shared" si="8"/>
        <v>27</v>
      </c>
      <c r="AB14" s="9">
        <f t="shared" si="9"/>
        <v>27.032</v>
      </c>
      <c r="AC14" s="9">
        <f t="shared" si="10"/>
        <v>24.66</v>
      </c>
      <c r="AD14" s="9">
        <f t="shared" si="11"/>
        <v>25.388999999999999</v>
      </c>
      <c r="AE14" s="9">
        <f t="shared" si="12"/>
        <v>338.35500000000002</v>
      </c>
    </row>
    <row r="15" spans="3:31" x14ac:dyDescent="0.3">
      <c r="C15" s="8">
        <v>-90</v>
      </c>
      <c r="D15" s="8">
        <v>0.86399999999999999</v>
      </c>
      <c r="E15" s="8">
        <v>0.94199999999999995</v>
      </c>
      <c r="F15" s="8">
        <v>0.96499999999999997</v>
      </c>
      <c r="G15" s="8">
        <v>0.98</v>
      </c>
      <c r="H15" s="8">
        <v>0.99399999999999999</v>
      </c>
      <c r="I15" s="8">
        <v>0.98899999999999999</v>
      </c>
      <c r="J15" s="8">
        <v>0.95599999999999996</v>
      </c>
      <c r="K15" s="8">
        <v>0.90500000000000003</v>
      </c>
      <c r="L15" s="8">
        <v>0.88</v>
      </c>
      <c r="M15" s="8">
        <v>0.83699999999999997</v>
      </c>
      <c r="N15" s="8">
        <v>0.79800000000000004</v>
      </c>
      <c r="O15" s="8">
        <v>0.78</v>
      </c>
      <c r="P15" s="8">
        <v>0.90700000000000003</v>
      </c>
      <c r="R15" s="8">
        <v>-145</v>
      </c>
      <c r="S15" s="9">
        <f t="shared" si="0"/>
        <v>26.783999999999999</v>
      </c>
      <c r="T15" s="9">
        <f t="shared" si="1"/>
        <v>26.375999999999998</v>
      </c>
      <c r="U15" s="9">
        <f t="shared" si="2"/>
        <v>29.914999999999999</v>
      </c>
      <c r="V15" s="9">
        <f t="shared" si="3"/>
        <v>29.4</v>
      </c>
      <c r="W15" s="9">
        <f t="shared" si="4"/>
        <v>30.814</v>
      </c>
      <c r="X15" s="9">
        <f t="shared" si="5"/>
        <v>29.669999999999998</v>
      </c>
      <c r="Y15" s="9">
        <f t="shared" si="6"/>
        <v>29.635999999999999</v>
      </c>
      <c r="Z15" s="9">
        <f t="shared" si="7"/>
        <v>28.055</v>
      </c>
      <c r="AA15" s="9">
        <f t="shared" si="8"/>
        <v>26.4</v>
      </c>
      <c r="AB15" s="9">
        <f t="shared" si="9"/>
        <v>25.946999999999999</v>
      </c>
      <c r="AC15" s="9">
        <f t="shared" si="10"/>
        <v>23.94</v>
      </c>
      <c r="AD15" s="9">
        <f t="shared" si="11"/>
        <v>24.18</v>
      </c>
      <c r="AE15" s="9">
        <f t="shared" si="12"/>
        <v>331.05500000000001</v>
      </c>
    </row>
    <row r="16" spans="3:31" x14ac:dyDescent="0.3">
      <c r="C16" s="8">
        <v>-80</v>
      </c>
      <c r="D16" s="8">
        <v>0.83799999999999997</v>
      </c>
      <c r="E16" s="8">
        <v>0.91300000000000003</v>
      </c>
      <c r="F16" s="8">
        <v>0.94599999999999995</v>
      </c>
      <c r="G16" s="8">
        <v>0.95699999999999996</v>
      </c>
      <c r="H16" s="8">
        <v>0.97899999999999998</v>
      </c>
      <c r="I16" s="8">
        <v>0.98299999999999998</v>
      </c>
      <c r="J16" s="8">
        <v>0.94299999999999995</v>
      </c>
      <c r="K16" s="8">
        <v>0.88400000000000001</v>
      </c>
      <c r="L16" s="8">
        <v>0.85799999999999998</v>
      </c>
      <c r="M16" s="8">
        <v>0.8</v>
      </c>
      <c r="N16" s="8">
        <v>0.77100000000000002</v>
      </c>
      <c r="O16" s="8">
        <v>0.74099999999999999</v>
      </c>
      <c r="P16" s="8">
        <v>0.88400000000000001</v>
      </c>
      <c r="R16" s="8">
        <v>-140</v>
      </c>
      <c r="S16" s="9">
        <f t="shared" si="0"/>
        <v>25.977999999999998</v>
      </c>
      <c r="T16" s="9">
        <f t="shared" si="1"/>
        <v>25.564</v>
      </c>
      <c r="U16" s="9">
        <f t="shared" si="2"/>
        <v>29.325999999999997</v>
      </c>
      <c r="V16" s="9">
        <f t="shared" si="3"/>
        <v>28.709999999999997</v>
      </c>
      <c r="W16" s="9">
        <f t="shared" si="4"/>
        <v>30.349</v>
      </c>
      <c r="X16" s="9">
        <f t="shared" si="5"/>
        <v>29.49</v>
      </c>
      <c r="Y16" s="9">
        <f t="shared" si="6"/>
        <v>29.232999999999997</v>
      </c>
      <c r="Z16" s="9">
        <f t="shared" si="7"/>
        <v>27.404</v>
      </c>
      <c r="AA16" s="9">
        <f t="shared" si="8"/>
        <v>25.74</v>
      </c>
      <c r="AB16" s="9">
        <f t="shared" si="9"/>
        <v>24.8</v>
      </c>
      <c r="AC16" s="9">
        <f t="shared" si="10"/>
        <v>23.13</v>
      </c>
      <c r="AD16" s="9">
        <f t="shared" si="11"/>
        <v>22.971</v>
      </c>
      <c r="AE16" s="9">
        <f t="shared" si="12"/>
        <v>322.66000000000003</v>
      </c>
    </row>
    <row r="17" spans="3:31" x14ac:dyDescent="0.3">
      <c r="C17" s="8">
        <v>-70</v>
      </c>
      <c r="D17" s="8">
        <v>0.81100000000000005</v>
      </c>
      <c r="E17" s="8">
        <v>0.875</v>
      </c>
      <c r="F17" s="8">
        <v>0.91700000000000004</v>
      </c>
      <c r="G17" s="8">
        <v>0.93799999999999994</v>
      </c>
      <c r="H17" s="8">
        <v>0.96499999999999997</v>
      </c>
      <c r="I17" s="8">
        <v>0.97399999999999998</v>
      </c>
      <c r="J17" s="8">
        <v>0.92900000000000005</v>
      </c>
      <c r="K17" s="8">
        <v>0.86899999999999999</v>
      </c>
      <c r="L17" s="8">
        <v>0.82799999999999996</v>
      </c>
      <c r="M17" s="8">
        <v>0.75800000000000001</v>
      </c>
      <c r="N17" s="8">
        <v>0.73</v>
      </c>
      <c r="O17" s="8">
        <v>0.71399999999999997</v>
      </c>
      <c r="P17" s="8">
        <v>0.85899999999999999</v>
      </c>
      <c r="R17" s="8">
        <v>-135</v>
      </c>
      <c r="S17" s="9">
        <f t="shared" si="0"/>
        <v>25.141000000000002</v>
      </c>
      <c r="T17" s="9">
        <f t="shared" si="1"/>
        <v>24.5</v>
      </c>
      <c r="U17" s="9">
        <f t="shared" si="2"/>
        <v>28.427</v>
      </c>
      <c r="V17" s="9">
        <f t="shared" si="3"/>
        <v>28.139999999999997</v>
      </c>
      <c r="W17" s="9">
        <f t="shared" si="4"/>
        <v>29.914999999999999</v>
      </c>
      <c r="X17" s="9">
        <f t="shared" si="5"/>
        <v>29.22</v>
      </c>
      <c r="Y17" s="9">
        <f t="shared" si="6"/>
        <v>28.799000000000003</v>
      </c>
      <c r="Z17" s="9">
        <f t="shared" si="7"/>
        <v>26.939</v>
      </c>
      <c r="AA17" s="9">
        <f t="shared" si="8"/>
        <v>24.84</v>
      </c>
      <c r="AB17" s="9">
        <f t="shared" si="9"/>
        <v>23.498000000000001</v>
      </c>
      <c r="AC17" s="9">
        <f t="shared" si="10"/>
        <v>21.9</v>
      </c>
      <c r="AD17" s="9">
        <f t="shared" si="11"/>
        <v>22.134</v>
      </c>
      <c r="AE17" s="9">
        <f t="shared" si="12"/>
        <v>313.53499999999997</v>
      </c>
    </row>
    <row r="18" spans="3:31" x14ac:dyDescent="0.3">
      <c r="C18" s="8">
        <v>-60</v>
      </c>
      <c r="D18" s="8">
        <v>0.78800000000000003</v>
      </c>
      <c r="E18" s="8">
        <v>0.84299999999999997</v>
      </c>
      <c r="F18" s="8">
        <v>0.88200000000000001</v>
      </c>
      <c r="G18" s="8">
        <v>0.91900000000000004</v>
      </c>
      <c r="H18" s="8">
        <v>0.95399999999999996</v>
      </c>
      <c r="I18" s="8">
        <v>0.96699999999999997</v>
      </c>
      <c r="J18" s="8">
        <v>0.91600000000000004</v>
      </c>
      <c r="K18" s="8">
        <v>0.84499999999999997</v>
      </c>
      <c r="L18" s="8">
        <v>0.78600000000000003</v>
      </c>
      <c r="M18" s="8">
        <v>0.71799999999999997</v>
      </c>
      <c r="N18" s="8">
        <v>0.67900000000000005</v>
      </c>
      <c r="O18" s="8">
        <v>0.67700000000000005</v>
      </c>
      <c r="P18" s="8">
        <v>0.83099999999999996</v>
      </c>
      <c r="R18" s="8">
        <v>-130</v>
      </c>
      <c r="S18" s="9">
        <f t="shared" si="0"/>
        <v>24.428000000000001</v>
      </c>
      <c r="T18" s="9">
        <f t="shared" si="1"/>
        <v>23.603999999999999</v>
      </c>
      <c r="U18" s="9">
        <f t="shared" si="2"/>
        <v>27.341999999999999</v>
      </c>
      <c r="V18" s="9">
        <f t="shared" si="3"/>
        <v>27.57</v>
      </c>
      <c r="W18" s="9">
        <f t="shared" si="4"/>
        <v>29.573999999999998</v>
      </c>
      <c r="X18" s="9">
        <f t="shared" si="5"/>
        <v>29.009999999999998</v>
      </c>
      <c r="Y18" s="9">
        <f t="shared" si="6"/>
        <v>28.396000000000001</v>
      </c>
      <c r="Z18" s="9">
        <f t="shared" si="7"/>
        <v>26.195</v>
      </c>
      <c r="AA18" s="9">
        <f t="shared" si="8"/>
        <v>23.580000000000002</v>
      </c>
      <c r="AB18" s="9">
        <f t="shared" si="9"/>
        <v>22.257999999999999</v>
      </c>
      <c r="AC18" s="9">
        <f t="shared" si="10"/>
        <v>20.37</v>
      </c>
      <c r="AD18" s="9">
        <f t="shared" si="11"/>
        <v>20.987000000000002</v>
      </c>
      <c r="AE18" s="9">
        <f t="shared" si="12"/>
        <v>303.315</v>
      </c>
    </row>
    <row r="19" spans="3:31" x14ac:dyDescent="0.3">
      <c r="C19" s="8">
        <v>-50</v>
      </c>
      <c r="D19" s="8">
        <v>0.754</v>
      </c>
      <c r="E19" s="8">
        <v>0.81</v>
      </c>
      <c r="F19" s="8">
        <v>0.86099999999999999</v>
      </c>
      <c r="G19" s="8">
        <v>0.90300000000000002</v>
      </c>
      <c r="H19" s="8">
        <v>0.94399999999999995</v>
      </c>
      <c r="I19" s="8">
        <v>0.95799999999999996</v>
      </c>
      <c r="J19" s="8">
        <v>0.89100000000000001</v>
      </c>
      <c r="K19" s="8">
        <v>0.82699999999999996</v>
      </c>
      <c r="L19" s="8">
        <v>0.755</v>
      </c>
      <c r="M19" s="8">
        <v>0.66300000000000003</v>
      </c>
      <c r="N19" s="8">
        <v>0.63900000000000001</v>
      </c>
      <c r="O19" s="8">
        <v>0.63700000000000001</v>
      </c>
      <c r="P19" s="8">
        <v>0.80300000000000005</v>
      </c>
      <c r="R19" s="8">
        <v>-125</v>
      </c>
      <c r="S19" s="9">
        <f t="shared" si="0"/>
        <v>23.373999999999999</v>
      </c>
      <c r="T19" s="9">
        <f t="shared" si="1"/>
        <v>22.68</v>
      </c>
      <c r="U19" s="9">
        <f t="shared" si="2"/>
        <v>26.690999999999999</v>
      </c>
      <c r="V19" s="9">
        <f t="shared" si="3"/>
        <v>27.09</v>
      </c>
      <c r="W19" s="9">
        <f t="shared" si="4"/>
        <v>29.263999999999999</v>
      </c>
      <c r="X19" s="9">
        <f t="shared" si="5"/>
        <v>28.74</v>
      </c>
      <c r="Y19" s="9">
        <f t="shared" si="6"/>
        <v>27.621000000000002</v>
      </c>
      <c r="Z19" s="9">
        <f t="shared" si="7"/>
        <v>25.637</v>
      </c>
      <c r="AA19" s="9">
        <f t="shared" si="8"/>
        <v>22.65</v>
      </c>
      <c r="AB19" s="9">
        <f t="shared" si="9"/>
        <v>20.553000000000001</v>
      </c>
      <c r="AC19" s="9">
        <f t="shared" si="10"/>
        <v>19.170000000000002</v>
      </c>
      <c r="AD19" s="9">
        <f t="shared" si="11"/>
        <v>19.747</v>
      </c>
      <c r="AE19" s="9">
        <f t="shared" si="12"/>
        <v>293.09500000000003</v>
      </c>
    </row>
    <row r="20" spans="3:31" x14ac:dyDescent="0.3">
      <c r="C20" s="8">
        <v>-40</v>
      </c>
      <c r="D20" s="8">
        <v>0.72299999999999998</v>
      </c>
      <c r="E20" s="8">
        <v>0.77100000000000002</v>
      </c>
      <c r="F20" s="8">
        <v>0.83899999999999997</v>
      </c>
      <c r="G20" s="8">
        <v>0.89100000000000001</v>
      </c>
      <c r="H20" s="8">
        <v>0.93899999999999995</v>
      </c>
      <c r="I20" s="8">
        <v>0.94799999999999995</v>
      </c>
      <c r="J20" s="8">
        <v>0.86699999999999999</v>
      </c>
      <c r="K20" s="8">
        <v>0.79600000000000004</v>
      </c>
      <c r="L20" s="8">
        <v>0.73299999999999998</v>
      </c>
      <c r="M20" s="8">
        <v>0.60499999999999998</v>
      </c>
      <c r="N20" s="8">
        <v>0.59899999999999998</v>
      </c>
      <c r="O20" s="8">
        <v>0.59899999999999998</v>
      </c>
      <c r="P20" s="8">
        <v>0.77600000000000002</v>
      </c>
      <c r="R20" s="8">
        <v>-120</v>
      </c>
      <c r="S20" s="9">
        <f t="shared" si="0"/>
        <v>22.413</v>
      </c>
      <c r="T20" s="9">
        <f t="shared" si="1"/>
        <v>21.588000000000001</v>
      </c>
      <c r="U20" s="9">
        <f t="shared" si="2"/>
        <v>26.009</v>
      </c>
      <c r="V20" s="9">
        <f t="shared" si="3"/>
        <v>26.73</v>
      </c>
      <c r="W20" s="9">
        <f t="shared" si="4"/>
        <v>29.108999999999998</v>
      </c>
      <c r="X20" s="9">
        <f t="shared" si="5"/>
        <v>28.439999999999998</v>
      </c>
      <c r="Y20" s="9">
        <f t="shared" si="6"/>
        <v>26.876999999999999</v>
      </c>
      <c r="Z20" s="9">
        <f t="shared" si="7"/>
        <v>24.676000000000002</v>
      </c>
      <c r="AA20" s="9">
        <f t="shared" si="8"/>
        <v>21.99</v>
      </c>
      <c r="AB20" s="9">
        <f t="shared" si="9"/>
        <v>18.754999999999999</v>
      </c>
      <c r="AC20" s="9">
        <f t="shared" si="10"/>
        <v>17.97</v>
      </c>
      <c r="AD20" s="9">
        <f t="shared" si="11"/>
        <v>18.568999999999999</v>
      </c>
      <c r="AE20" s="9">
        <f t="shared" si="12"/>
        <v>283.24</v>
      </c>
    </row>
    <row r="21" spans="3:31" x14ac:dyDescent="0.3">
      <c r="C21" s="8">
        <v>-30</v>
      </c>
      <c r="D21" s="8">
        <v>0.69</v>
      </c>
      <c r="E21" s="8">
        <v>0.74</v>
      </c>
      <c r="F21" s="8">
        <v>0.81799999999999995</v>
      </c>
      <c r="G21" s="8">
        <v>0.875</v>
      </c>
      <c r="H21" s="8">
        <v>0.92800000000000005</v>
      </c>
      <c r="I21" s="8">
        <v>0.93799999999999994</v>
      </c>
      <c r="J21" s="8">
        <v>0.84899999999999998</v>
      </c>
      <c r="K21" s="8">
        <v>0.75900000000000001</v>
      </c>
      <c r="L21" s="8">
        <v>0.70199999999999996</v>
      </c>
      <c r="M21" s="8">
        <v>0.54800000000000004</v>
      </c>
      <c r="N21" s="8">
        <v>0.57099999999999995</v>
      </c>
      <c r="O21" s="8">
        <v>0.56299999999999994</v>
      </c>
      <c r="P21" s="8">
        <v>0.748</v>
      </c>
      <c r="R21" s="8">
        <v>-115</v>
      </c>
      <c r="S21" s="9">
        <f t="shared" si="0"/>
        <v>21.389999999999997</v>
      </c>
      <c r="T21" s="9">
        <f t="shared" si="1"/>
        <v>20.72</v>
      </c>
      <c r="U21" s="9">
        <f t="shared" si="2"/>
        <v>25.357999999999997</v>
      </c>
      <c r="V21" s="9">
        <f t="shared" si="3"/>
        <v>26.25</v>
      </c>
      <c r="W21" s="9">
        <f t="shared" si="4"/>
        <v>28.768000000000001</v>
      </c>
      <c r="X21" s="9">
        <f t="shared" si="5"/>
        <v>28.139999999999997</v>
      </c>
      <c r="Y21" s="9">
        <f t="shared" si="6"/>
        <v>26.318999999999999</v>
      </c>
      <c r="Z21" s="9">
        <f t="shared" si="7"/>
        <v>23.529</v>
      </c>
      <c r="AA21" s="9">
        <f t="shared" si="8"/>
        <v>21.06</v>
      </c>
      <c r="AB21" s="9">
        <f t="shared" si="9"/>
        <v>16.988</v>
      </c>
      <c r="AC21" s="9">
        <f t="shared" si="10"/>
        <v>17.13</v>
      </c>
      <c r="AD21" s="9">
        <f t="shared" si="11"/>
        <v>17.452999999999999</v>
      </c>
      <c r="AE21" s="9">
        <f t="shared" si="12"/>
        <v>273.02</v>
      </c>
    </row>
    <row r="22" spans="3:31" x14ac:dyDescent="0.3">
      <c r="C22" s="8">
        <v>-20</v>
      </c>
      <c r="D22" s="8">
        <v>0.64500000000000002</v>
      </c>
      <c r="E22" s="8">
        <v>0.69199999999999995</v>
      </c>
      <c r="F22" s="8">
        <v>0.8</v>
      </c>
      <c r="G22" s="8">
        <v>0.85699999999999998</v>
      </c>
      <c r="H22" s="8">
        <v>0.91300000000000003</v>
      </c>
      <c r="I22" s="8">
        <v>0.92400000000000004</v>
      </c>
      <c r="J22" s="8">
        <v>0.82399999999999995</v>
      </c>
      <c r="K22" s="8">
        <v>0.74</v>
      </c>
      <c r="L22" s="8">
        <v>0.65800000000000003</v>
      </c>
      <c r="M22" s="8">
        <v>0.5</v>
      </c>
      <c r="N22" s="8">
        <v>0.53100000000000003</v>
      </c>
      <c r="O22" s="8">
        <v>0.52300000000000002</v>
      </c>
      <c r="P22" s="8">
        <v>0.71699999999999997</v>
      </c>
      <c r="R22" s="8">
        <v>-110</v>
      </c>
      <c r="S22" s="9">
        <f t="shared" si="0"/>
        <v>19.995000000000001</v>
      </c>
      <c r="T22" s="9">
        <f t="shared" si="1"/>
        <v>19.375999999999998</v>
      </c>
      <c r="U22" s="9">
        <f t="shared" si="2"/>
        <v>24.8</v>
      </c>
      <c r="V22" s="9">
        <f t="shared" si="3"/>
        <v>25.71</v>
      </c>
      <c r="W22" s="9">
        <f t="shared" si="4"/>
        <v>28.303000000000001</v>
      </c>
      <c r="X22" s="9">
        <f t="shared" si="5"/>
        <v>27.720000000000002</v>
      </c>
      <c r="Y22" s="9">
        <f t="shared" si="6"/>
        <v>25.543999999999997</v>
      </c>
      <c r="Z22" s="9">
        <f t="shared" si="7"/>
        <v>22.94</v>
      </c>
      <c r="AA22" s="9">
        <f t="shared" si="8"/>
        <v>19.740000000000002</v>
      </c>
      <c r="AB22" s="9">
        <f t="shared" si="9"/>
        <v>15.5</v>
      </c>
      <c r="AC22" s="9">
        <f t="shared" si="10"/>
        <v>15.930000000000001</v>
      </c>
      <c r="AD22" s="9">
        <f t="shared" si="11"/>
        <v>16.213000000000001</v>
      </c>
      <c r="AE22" s="9">
        <f t="shared" si="12"/>
        <v>261.70499999999998</v>
      </c>
    </row>
    <row r="23" spans="3:31" x14ac:dyDescent="0.3">
      <c r="C23" s="8">
        <v>-10</v>
      </c>
      <c r="D23" s="8">
        <v>0.60799999999999998</v>
      </c>
      <c r="E23" s="8">
        <v>0.64400000000000002</v>
      </c>
      <c r="F23" s="8">
        <v>0.77400000000000002</v>
      </c>
      <c r="G23" s="8">
        <v>0.81599999999999995</v>
      </c>
      <c r="H23" s="8">
        <v>0.89200000000000002</v>
      </c>
      <c r="I23" s="8">
        <v>0.90700000000000003</v>
      </c>
      <c r="J23" s="8">
        <v>0.80800000000000005</v>
      </c>
      <c r="K23" s="8">
        <v>0.70599999999999996</v>
      </c>
      <c r="L23" s="8">
        <v>0.61899999999999999</v>
      </c>
      <c r="M23" s="8">
        <v>0.46700000000000003</v>
      </c>
      <c r="N23" s="8">
        <v>0.48899999999999999</v>
      </c>
      <c r="O23" s="8">
        <v>0.49</v>
      </c>
      <c r="P23" s="8">
        <v>0.68500000000000005</v>
      </c>
      <c r="R23" s="8">
        <v>-105</v>
      </c>
      <c r="S23" s="9">
        <f t="shared" si="0"/>
        <v>18.847999999999999</v>
      </c>
      <c r="T23" s="9">
        <f t="shared" si="1"/>
        <v>18.032</v>
      </c>
      <c r="U23" s="9">
        <f t="shared" si="2"/>
        <v>23.994</v>
      </c>
      <c r="V23" s="9">
        <f t="shared" si="3"/>
        <v>24.479999999999997</v>
      </c>
      <c r="W23" s="9">
        <f t="shared" si="4"/>
        <v>27.652000000000001</v>
      </c>
      <c r="X23" s="9">
        <f t="shared" si="5"/>
        <v>27.21</v>
      </c>
      <c r="Y23" s="9">
        <f t="shared" si="6"/>
        <v>25.048000000000002</v>
      </c>
      <c r="Z23" s="9">
        <f t="shared" si="7"/>
        <v>21.885999999999999</v>
      </c>
      <c r="AA23" s="9">
        <f t="shared" si="8"/>
        <v>18.57</v>
      </c>
      <c r="AB23" s="9">
        <f t="shared" si="9"/>
        <v>14.477</v>
      </c>
      <c r="AC23" s="9">
        <f t="shared" si="10"/>
        <v>14.67</v>
      </c>
      <c r="AD23" s="9">
        <f t="shared" si="11"/>
        <v>15.19</v>
      </c>
      <c r="AE23" s="9">
        <f t="shared" si="12"/>
        <v>250.02500000000001</v>
      </c>
    </row>
    <row r="24" spans="3:31" x14ac:dyDescent="0.3">
      <c r="C24" s="8">
        <v>0</v>
      </c>
      <c r="D24" s="8">
        <v>0.57199999999999995</v>
      </c>
      <c r="E24" s="8">
        <v>0.59399999999999997</v>
      </c>
      <c r="F24" s="8">
        <v>0.75800000000000001</v>
      </c>
      <c r="G24" s="8">
        <v>0.78700000000000003</v>
      </c>
      <c r="H24" s="8">
        <v>0.87</v>
      </c>
      <c r="I24" s="8">
        <v>0.88500000000000001</v>
      </c>
      <c r="J24" s="8">
        <v>0.78600000000000003</v>
      </c>
      <c r="K24" s="8">
        <v>0.65900000000000003</v>
      </c>
      <c r="L24" s="8">
        <v>0.57999999999999996</v>
      </c>
      <c r="M24" s="8">
        <v>0.442</v>
      </c>
      <c r="N24" s="8">
        <v>0.443</v>
      </c>
      <c r="O24" s="8">
        <v>0.46200000000000002</v>
      </c>
      <c r="P24" s="8">
        <v>0.65300000000000002</v>
      </c>
      <c r="R24" s="8">
        <v>-100</v>
      </c>
      <c r="S24" s="9">
        <f t="shared" si="0"/>
        <v>17.731999999999999</v>
      </c>
      <c r="T24" s="9">
        <f t="shared" si="1"/>
        <v>16.631999999999998</v>
      </c>
      <c r="U24" s="9">
        <f t="shared" si="2"/>
        <v>23.498000000000001</v>
      </c>
      <c r="V24" s="9">
        <f t="shared" si="3"/>
        <v>23.61</v>
      </c>
      <c r="W24" s="9">
        <f t="shared" si="4"/>
        <v>26.97</v>
      </c>
      <c r="X24" s="9">
        <f t="shared" si="5"/>
        <v>26.55</v>
      </c>
      <c r="Y24" s="9">
        <f t="shared" si="6"/>
        <v>24.366</v>
      </c>
      <c r="Z24" s="9">
        <f t="shared" si="7"/>
        <v>20.429000000000002</v>
      </c>
      <c r="AA24" s="9">
        <f t="shared" si="8"/>
        <v>17.399999999999999</v>
      </c>
      <c r="AB24" s="9">
        <f t="shared" si="9"/>
        <v>13.702</v>
      </c>
      <c r="AC24" s="9">
        <f t="shared" si="10"/>
        <v>13.290000000000001</v>
      </c>
      <c r="AD24" s="9">
        <f t="shared" si="11"/>
        <v>14.322000000000001</v>
      </c>
      <c r="AE24" s="9">
        <f t="shared" si="12"/>
        <v>238.345</v>
      </c>
    </row>
    <row r="25" spans="3:31" x14ac:dyDescent="0.3">
      <c r="C25" s="8">
        <v>10</v>
      </c>
      <c r="D25" s="8">
        <v>0.52600000000000002</v>
      </c>
      <c r="E25" s="8">
        <v>0.54900000000000004</v>
      </c>
      <c r="F25" s="8">
        <v>0.73799999999999999</v>
      </c>
      <c r="G25" s="8">
        <v>0.76800000000000002</v>
      </c>
      <c r="H25" s="8">
        <v>0.85799999999999998</v>
      </c>
      <c r="I25" s="8">
        <v>0.86599999999999999</v>
      </c>
      <c r="J25" s="8">
        <v>0.75700000000000001</v>
      </c>
      <c r="K25" s="8">
        <v>0.61799999999999999</v>
      </c>
      <c r="L25" s="8">
        <v>0.54100000000000004</v>
      </c>
      <c r="M25" s="8">
        <v>0.40699999999999997</v>
      </c>
      <c r="N25" s="8">
        <v>0.38400000000000001</v>
      </c>
      <c r="O25" s="8">
        <v>0.42499999999999999</v>
      </c>
      <c r="P25" s="8">
        <v>0.62</v>
      </c>
      <c r="R25" s="8">
        <v>-95</v>
      </c>
      <c r="S25" s="9">
        <f t="shared" si="0"/>
        <v>16.306000000000001</v>
      </c>
      <c r="T25" s="9">
        <f t="shared" si="1"/>
        <v>15.372000000000002</v>
      </c>
      <c r="U25" s="9">
        <f t="shared" si="2"/>
        <v>22.878</v>
      </c>
      <c r="V25" s="9">
        <f t="shared" si="3"/>
        <v>23.04</v>
      </c>
      <c r="W25" s="9">
        <f t="shared" si="4"/>
        <v>26.597999999999999</v>
      </c>
      <c r="X25" s="9">
        <f t="shared" si="5"/>
        <v>25.98</v>
      </c>
      <c r="Y25" s="9">
        <f t="shared" si="6"/>
        <v>23.466999999999999</v>
      </c>
      <c r="Z25" s="9">
        <f t="shared" si="7"/>
        <v>19.158000000000001</v>
      </c>
      <c r="AA25" s="9">
        <f t="shared" si="8"/>
        <v>16.23</v>
      </c>
      <c r="AB25" s="9">
        <f t="shared" si="9"/>
        <v>12.616999999999999</v>
      </c>
      <c r="AC25" s="9">
        <f t="shared" si="10"/>
        <v>11.52</v>
      </c>
      <c r="AD25" s="9">
        <f t="shared" si="11"/>
        <v>13.174999999999999</v>
      </c>
      <c r="AE25" s="9">
        <f t="shared" si="12"/>
        <v>226.3</v>
      </c>
    </row>
    <row r="26" spans="3:31" x14ac:dyDescent="0.3">
      <c r="C26" s="8">
        <v>20</v>
      </c>
      <c r="D26" s="8">
        <v>0.49299999999999999</v>
      </c>
      <c r="E26" s="8">
        <v>0.51500000000000001</v>
      </c>
      <c r="F26" s="8">
        <v>0.71099999999999997</v>
      </c>
      <c r="G26" s="8">
        <v>0.748</v>
      </c>
      <c r="H26" s="8">
        <v>0.84699999999999998</v>
      </c>
      <c r="I26" s="8">
        <v>0.83799999999999997</v>
      </c>
      <c r="J26" s="8">
        <v>0.73</v>
      </c>
      <c r="K26" s="8">
        <v>0.58299999999999996</v>
      </c>
      <c r="L26" s="8">
        <v>0.50600000000000001</v>
      </c>
      <c r="M26" s="8">
        <v>0.372</v>
      </c>
      <c r="N26" s="8">
        <v>0.32300000000000001</v>
      </c>
      <c r="O26" s="8">
        <v>0.38800000000000001</v>
      </c>
      <c r="P26" s="8">
        <v>0.58799999999999997</v>
      </c>
      <c r="R26" s="8">
        <v>-90</v>
      </c>
      <c r="S26" s="9">
        <f t="shared" si="0"/>
        <v>15.282999999999999</v>
      </c>
      <c r="T26" s="9">
        <f t="shared" si="1"/>
        <v>14.42</v>
      </c>
      <c r="U26" s="9">
        <f t="shared" si="2"/>
        <v>22.041</v>
      </c>
      <c r="V26" s="9">
        <f t="shared" si="3"/>
        <v>22.44</v>
      </c>
      <c r="W26" s="9">
        <f t="shared" si="4"/>
        <v>26.256999999999998</v>
      </c>
      <c r="X26" s="9">
        <f t="shared" si="5"/>
        <v>25.14</v>
      </c>
      <c r="Y26" s="9">
        <f t="shared" si="6"/>
        <v>22.63</v>
      </c>
      <c r="Z26" s="9">
        <f t="shared" si="7"/>
        <v>18.073</v>
      </c>
      <c r="AA26" s="9">
        <f t="shared" si="8"/>
        <v>15.18</v>
      </c>
      <c r="AB26" s="9">
        <f t="shared" si="9"/>
        <v>11.532</v>
      </c>
      <c r="AC26" s="9">
        <f t="shared" si="10"/>
        <v>9.69</v>
      </c>
      <c r="AD26" s="9">
        <f t="shared" si="11"/>
        <v>12.028</v>
      </c>
      <c r="AE26" s="9">
        <f t="shared" si="12"/>
        <v>214.61999999999998</v>
      </c>
    </row>
    <row r="27" spans="3:31" x14ac:dyDescent="0.3">
      <c r="C27" s="8">
        <v>30</v>
      </c>
      <c r="D27" s="8">
        <v>0.46400000000000002</v>
      </c>
      <c r="E27" s="8">
        <v>0.48599999999999999</v>
      </c>
      <c r="F27" s="8">
        <v>0.69599999999999995</v>
      </c>
      <c r="G27" s="8">
        <v>0.72899999999999998</v>
      </c>
      <c r="H27" s="8">
        <v>0.83</v>
      </c>
      <c r="I27" s="8">
        <v>0.80900000000000005</v>
      </c>
      <c r="J27" s="8">
        <v>0.69099999999999995</v>
      </c>
      <c r="K27" s="8">
        <v>0.53600000000000003</v>
      </c>
      <c r="L27" s="8">
        <v>0.47499999999999998</v>
      </c>
      <c r="M27" s="8">
        <v>0.318</v>
      </c>
      <c r="N27" s="8">
        <v>0.28199999999999997</v>
      </c>
      <c r="O27" s="8">
        <v>0.35199999999999998</v>
      </c>
      <c r="P27" s="8">
        <v>0.55600000000000005</v>
      </c>
      <c r="R27" s="8">
        <v>-85</v>
      </c>
      <c r="S27" s="9">
        <f t="shared" si="0"/>
        <v>14.384</v>
      </c>
      <c r="T27" s="9">
        <f t="shared" si="1"/>
        <v>13.608000000000001</v>
      </c>
      <c r="U27" s="9">
        <f t="shared" si="2"/>
        <v>21.575999999999997</v>
      </c>
      <c r="V27" s="9">
        <f t="shared" si="3"/>
        <v>21.87</v>
      </c>
      <c r="W27" s="9">
        <f t="shared" si="4"/>
        <v>25.73</v>
      </c>
      <c r="X27" s="9">
        <f t="shared" si="5"/>
        <v>24.270000000000003</v>
      </c>
      <c r="Y27" s="9">
        <f t="shared" si="6"/>
        <v>21.420999999999999</v>
      </c>
      <c r="Z27" s="9">
        <f t="shared" si="7"/>
        <v>16.616</v>
      </c>
      <c r="AA27" s="9">
        <f t="shared" si="8"/>
        <v>14.25</v>
      </c>
      <c r="AB27" s="9">
        <f t="shared" si="9"/>
        <v>9.8580000000000005</v>
      </c>
      <c r="AC27" s="9">
        <f t="shared" si="10"/>
        <v>8.4599999999999991</v>
      </c>
      <c r="AD27" s="9">
        <f t="shared" si="11"/>
        <v>10.911999999999999</v>
      </c>
      <c r="AE27" s="9">
        <f t="shared" si="12"/>
        <v>202.94000000000003</v>
      </c>
    </row>
    <row r="28" spans="3:31" x14ac:dyDescent="0.3">
      <c r="C28" s="8">
        <v>40</v>
      </c>
      <c r="D28" s="8">
        <v>0.44400000000000001</v>
      </c>
      <c r="E28" s="8">
        <v>0.46300000000000002</v>
      </c>
      <c r="F28" s="8">
        <v>0.66600000000000004</v>
      </c>
      <c r="G28" s="8">
        <v>0.70299999999999996</v>
      </c>
      <c r="H28" s="8">
        <v>0.80600000000000005</v>
      </c>
      <c r="I28" s="8">
        <v>0.78600000000000003</v>
      </c>
      <c r="J28" s="8">
        <v>0.66</v>
      </c>
      <c r="K28" s="8">
        <v>0.502</v>
      </c>
      <c r="L28" s="8">
        <v>0.45</v>
      </c>
      <c r="M28" s="8">
        <v>0.27</v>
      </c>
      <c r="N28" s="8">
        <v>0.23899999999999999</v>
      </c>
      <c r="O28" s="8">
        <v>0.314</v>
      </c>
      <c r="P28" s="8">
        <v>0.52500000000000002</v>
      </c>
      <c r="R28" s="8">
        <v>-80</v>
      </c>
      <c r="S28" s="9">
        <f t="shared" si="0"/>
        <v>13.763999999999999</v>
      </c>
      <c r="T28" s="9">
        <f t="shared" si="1"/>
        <v>12.964</v>
      </c>
      <c r="U28" s="9">
        <f t="shared" si="2"/>
        <v>20.646000000000001</v>
      </c>
      <c r="V28" s="9">
        <f t="shared" si="3"/>
        <v>21.09</v>
      </c>
      <c r="W28" s="9">
        <f t="shared" si="4"/>
        <v>24.986000000000001</v>
      </c>
      <c r="X28" s="9">
        <f t="shared" si="5"/>
        <v>23.580000000000002</v>
      </c>
      <c r="Y28" s="9">
        <f t="shared" si="6"/>
        <v>20.46</v>
      </c>
      <c r="Z28" s="9">
        <f t="shared" si="7"/>
        <v>15.561999999999999</v>
      </c>
      <c r="AA28" s="9">
        <f t="shared" si="8"/>
        <v>13.5</v>
      </c>
      <c r="AB28" s="9">
        <f t="shared" si="9"/>
        <v>8.370000000000001</v>
      </c>
      <c r="AC28" s="9">
        <f t="shared" si="10"/>
        <v>7.17</v>
      </c>
      <c r="AD28" s="9">
        <f t="shared" si="11"/>
        <v>9.734</v>
      </c>
      <c r="AE28" s="9">
        <f t="shared" si="12"/>
        <v>191.625</v>
      </c>
    </row>
    <row r="29" spans="3:31" x14ac:dyDescent="0.3">
      <c r="C29" s="8">
        <v>50</v>
      </c>
      <c r="D29" s="8">
        <v>0.41099999999999998</v>
      </c>
      <c r="E29" s="8">
        <v>0.437</v>
      </c>
      <c r="F29" s="8">
        <v>0.63600000000000001</v>
      </c>
      <c r="G29" s="8">
        <v>0.67800000000000005</v>
      </c>
      <c r="H29" s="8">
        <v>0.77700000000000002</v>
      </c>
      <c r="I29" s="8">
        <v>0.76200000000000001</v>
      </c>
      <c r="J29" s="8">
        <v>0.63300000000000001</v>
      </c>
      <c r="K29" s="8">
        <v>0.46899999999999997</v>
      </c>
      <c r="L29" s="8">
        <v>0.42099999999999999</v>
      </c>
      <c r="M29" s="8">
        <v>0.24299999999999999</v>
      </c>
      <c r="N29" s="8">
        <v>0.20599999999999999</v>
      </c>
      <c r="O29" s="8">
        <v>0.28399999999999997</v>
      </c>
      <c r="P29" s="8">
        <v>0.497</v>
      </c>
      <c r="R29" s="8">
        <v>-75</v>
      </c>
      <c r="S29" s="9">
        <f t="shared" si="0"/>
        <v>12.741</v>
      </c>
      <c r="T29" s="9">
        <f t="shared" si="1"/>
        <v>12.236000000000001</v>
      </c>
      <c r="U29" s="9">
        <f t="shared" si="2"/>
        <v>19.716000000000001</v>
      </c>
      <c r="V29" s="9">
        <f t="shared" si="3"/>
        <v>20.34</v>
      </c>
      <c r="W29" s="9">
        <f t="shared" si="4"/>
        <v>24.087</v>
      </c>
      <c r="X29" s="9">
        <f t="shared" si="5"/>
        <v>22.86</v>
      </c>
      <c r="Y29" s="9">
        <f t="shared" si="6"/>
        <v>19.623000000000001</v>
      </c>
      <c r="Z29" s="9">
        <f t="shared" si="7"/>
        <v>14.539</v>
      </c>
      <c r="AA29" s="9">
        <f t="shared" si="8"/>
        <v>12.629999999999999</v>
      </c>
      <c r="AB29" s="9">
        <f t="shared" si="9"/>
        <v>7.5329999999999995</v>
      </c>
      <c r="AC29" s="9">
        <f t="shared" si="10"/>
        <v>6.18</v>
      </c>
      <c r="AD29" s="9">
        <f t="shared" si="11"/>
        <v>8.8039999999999985</v>
      </c>
      <c r="AE29" s="9">
        <f t="shared" si="12"/>
        <v>181.405</v>
      </c>
    </row>
    <row r="30" spans="3:31" x14ac:dyDescent="0.3">
      <c r="C30" s="8">
        <v>60</v>
      </c>
      <c r="D30" s="8">
        <v>0.377</v>
      </c>
      <c r="E30" s="8">
        <v>0.39900000000000002</v>
      </c>
      <c r="F30" s="8">
        <v>0.60199999999999998</v>
      </c>
      <c r="G30" s="8">
        <v>0.64300000000000002</v>
      </c>
      <c r="H30" s="8">
        <v>0.748</v>
      </c>
      <c r="I30" s="8">
        <v>0.73399999999999999</v>
      </c>
      <c r="J30" s="8">
        <v>0.60499999999999998</v>
      </c>
      <c r="K30" s="8">
        <v>0.43099999999999999</v>
      </c>
      <c r="L30" s="8">
        <v>0.39</v>
      </c>
      <c r="M30" s="8">
        <v>0.21199999999999999</v>
      </c>
      <c r="N30" s="8">
        <v>0.17599999999999999</v>
      </c>
      <c r="O30" s="8">
        <v>0.23899999999999999</v>
      </c>
      <c r="P30" s="8">
        <v>0.46300000000000002</v>
      </c>
      <c r="R30" s="8">
        <v>-70</v>
      </c>
      <c r="S30" s="9">
        <f t="shared" si="0"/>
        <v>11.686999999999999</v>
      </c>
      <c r="T30" s="9">
        <f t="shared" si="1"/>
        <v>11.172000000000001</v>
      </c>
      <c r="U30" s="9">
        <f t="shared" si="2"/>
        <v>18.661999999999999</v>
      </c>
      <c r="V30" s="9">
        <f t="shared" si="3"/>
        <v>19.29</v>
      </c>
      <c r="W30" s="9">
        <f t="shared" si="4"/>
        <v>23.187999999999999</v>
      </c>
      <c r="X30" s="9">
        <f t="shared" si="5"/>
        <v>22.02</v>
      </c>
      <c r="Y30" s="9">
        <f t="shared" si="6"/>
        <v>18.754999999999999</v>
      </c>
      <c r="Z30" s="9">
        <f t="shared" si="7"/>
        <v>13.361000000000001</v>
      </c>
      <c r="AA30" s="9">
        <f t="shared" si="8"/>
        <v>11.700000000000001</v>
      </c>
      <c r="AB30" s="9">
        <f t="shared" si="9"/>
        <v>6.5720000000000001</v>
      </c>
      <c r="AC30" s="9">
        <f t="shared" si="10"/>
        <v>5.2799999999999994</v>
      </c>
      <c r="AD30" s="9">
        <f t="shared" si="11"/>
        <v>7.4089999999999998</v>
      </c>
      <c r="AE30" s="9">
        <f t="shared" si="12"/>
        <v>168.995</v>
      </c>
    </row>
    <row r="31" spans="3:31" x14ac:dyDescent="0.3">
      <c r="C31" s="8">
        <v>70</v>
      </c>
      <c r="D31" s="8">
        <v>0.34699999999999998</v>
      </c>
      <c r="E31" s="8">
        <v>0.373</v>
      </c>
      <c r="F31" s="8">
        <v>0.57399999999999995</v>
      </c>
      <c r="G31" s="8">
        <v>0.61299999999999999</v>
      </c>
      <c r="H31" s="8">
        <v>0.72</v>
      </c>
      <c r="I31" s="8">
        <v>0.69399999999999995</v>
      </c>
      <c r="J31" s="8">
        <v>0.57099999999999995</v>
      </c>
      <c r="K31" s="8">
        <v>0.39900000000000002</v>
      </c>
      <c r="L31" s="8">
        <v>0.35599999999999998</v>
      </c>
      <c r="M31" s="8">
        <v>0.189</v>
      </c>
      <c r="N31" s="8">
        <v>0.156</v>
      </c>
      <c r="O31" s="8">
        <v>0.216</v>
      </c>
      <c r="P31" s="8">
        <v>0.434</v>
      </c>
      <c r="R31" s="8">
        <v>-65</v>
      </c>
      <c r="S31" s="9">
        <f t="shared" si="0"/>
        <v>10.757</v>
      </c>
      <c r="T31" s="9">
        <f t="shared" si="1"/>
        <v>10.443999999999999</v>
      </c>
      <c r="U31" s="9">
        <f t="shared" si="2"/>
        <v>17.793999999999997</v>
      </c>
      <c r="V31" s="9">
        <f t="shared" si="3"/>
        <v>18.39</v>
      </c>
      <c r="W31" s="9">
        <f t="shared" si="4"/>
        <v>22.32</v>
      </c>
      <c r="X31" s="9">
        <f t="shared" si="5"/>
        <v>20.82</v>
      </c>
      <c r="Y31" s="9">
        <f t="shared" si="6"/>
        <v>17.700999999999997</v>
      </c>
      <c r="Z31" s="9">
        <f t="shared" si="7"/>
        <v>12.369</v>
      </c>
      <c r="AA31" s="9">
        <f t="shared" si="8"/>
        <v>10.68</v>
      </c>
      <c r="AB31" s="9">
        <f t="shared" si="9"/>
        <v>5.859</v>
      </c>
      <c r="AC31" s="9">
        <f t="shared" si="10"/>
        <v>4.68</v>
      </c>
      <c r="AD31" s="9">
        <f t="shared" si="11"/>
        <v>6.6959999999999997</v>
      </c>
      <c r="AE31" s="9">
        <f t="shared" si="12"/>
        <v>158.41</v>
      </c>
    </row>
    <row r="32" spans="3:31" x14ac:dyDescent="0.3">
      <c r="C32" s="8">
        <v>80</v>
      </c>
      <c r="D32" s="8">
        <v>0.313</v>
      </c>
      <c r="E32" s="8">
        <v>0.35199999999999998</v>
      </c>
      <c r="F32" s="8">
        <v>0.53700000000000003</v>
      </c>
      <c r="G32" s="8">
        <v>0.59199999999999997</v>
      </c>
      <c r="H32" s="8">
        <v>0.69</v>
      </c>
      <c r="I32" s="8">
        <v>0.67200000000000004</v>
      </c>
      <c r="J32" s="8">
        <v>0.54</v>
      </c>
      <c r="K32" s="8">
        <v>0.35299999999999998</v>
      </c>
      <c r="L32" s="8">
        <v>0.32900000000000001</v>
      </c>
      <c r="M32" s="8">
        <v>0.16500000000000001</v>
      </c>
      <c r="N32" s="8">
        <v>0.13100000000000001</v>
      </c>
      <c r="O32" s="8">
        <v>0.19500000000000001</v>
      </c>
      <c r="P32" s="8">
        <v>0.40600000000000003</v>
      </c>
      <c r="R32" s="8">
        <v>-60</v>
      </c>
      <c r="S32" s="9">
        <f t="shared" si="0"/>
        <v>9.7029999999999994</v>
      </c>
      <c r="T32" s="9">
        <f t="shared" si="1"/>
        <v>9.8559999999999999</v>
      </c>
      <c r="U32" s="9">
        <f t="shared" si="2"/>
        <v>16.647000000000002</v>
      </c>
      <c r="V32" s="9">
        <f t="shared" si="3"/>
        <v>17.759999999999998</v>
      </c>
      <c r="W32" s="9">
        <f t="shared" si="4"/>
        <v>21.389999999999997</v>
      </c>
      <c r="X32" s="9">
        <f t="shared" si="5"/>
        <v>20.16</v>
      </c>
      <c r="Y32" s="9">
        <f t="shared" si="6"/>
        <v>16.740000000000002</v>
      </c>
      <c r="Z32" s="9">
        <f t="shared" si="7"/>
        <v>10.943</v>
      </c>
      <c r="AA32" s="9">
        <f t="shared" si="8"/>
        <v>9.870000000000001</v>
      </c>
      <c r="AB32" s="9">
        <f t="shared" si="9"/>
        <v>5.1150000000000002</v>
      </c>
      <c r="AC32" s="9">
        <f t="shared" si="10"/>
        <v>3.93</v>
      </c>
      <c r="AD32" s="9">
        <f t="shared" si="11"/>
        <v>6.0449999999999999</v>
      </c>
      <c r="AE32" s="9">
        <f t="shared" si="12"/>
        <v>148.19</v>
      </c>
    </row>
    <row r="33" spans="3:31" x14ac:dyDescent="0.3">
      <c r="C33" s="8">
        <v>90</v>
      </c>
      <c r="D33" s="8">
        <v>0.28599999999999998</v>
      </c>
      <c r="E33" s="8">
        <v>0.32500000000000001</v>
      </c>
      <c r="F33" s="8">
        <v>0.501</v>
      </c>
      <c r="G33" s="8">
        <v>0.56799999999999995</v>
      </c>
      <c r="H33" s="8">
        <v>0.65800000000000003</v>
      </c>
      <c r="I33" s="8">
        <v>0.65200000000000002</v>
      </c>
      <c r="J33" s="8">
        <v>0.504</v>
      </c>
      <c r="K33" s="8">
        <v>0.32500000000000001</v>
      </c>
      <c r="L33" s="8">
        <v>0.3</v>
      </c>
      <c r="M33" s="8">
        <v>0.13800000000000001</v>
      </c>
      <c r="N33" s="8">
        <v>0.111</v>
      </c>
      <c r="O33" s="8">
        <v>0.17699999999999999</v>
      </c>
      <c r="P33" s="8">
        <v>0.379</v>
      </c>
      <c r="R33" s="8">
        <v>-55</v>
      </c>
      <c r="S33" s="9">
        <f t="shared" si="0"/>
        <v>8.8659999999999997</v>
      </c>
      <c r="T33" s="9">
        <f t="shared" si="1"/>
        <v>9.1</v>
      </c>
      <c r="U33" s="9">
        <f t="shared" si="2"/>
        <v>15.531000000000001</v>
      </c>
      <c r="V33" s="9">
        <f t="shared" si="3"/>
        <v>17.04</v>
      </c>
      <c r="W33" s="9">
        <f t="shared" si="4"/>
        <v>20.398</v>
      </c>
      <c r="X33" s="9">
        <f t="shared" si="5"/>
        <v>19.560000000000002</v>
      </c>
      <c r="Y33" s="9">
        <f t="shared" si="6"/>
        <v>15.624000000000001</v>
      </c>
      <c r="Z33" s="9">
        <f t="shared" si="7"/>
        <v>10.075000000000001</v>
      </c>
      <c r="AA33" s="9">
        <f t="shared" si="8"/>
        <v>9</v>
      </c>
      <c r="AB33" s="9">
        <f t="shared" si="9"/>
        <v>4.2780000000000005</v>
      </c>
      <c r="AC33" s="9">
        <f t="shared" si="10"/>
        <v>3.33</v>
      </c>
      <c r="AD33" s="9">
        <f t="shared" si="11"/>
        <v>5.4870000000000001</v>
      </c>
      <c r="AE33" s="9">
        <f t="shared" si="12"/>
        <v>138.33500000000001</v>
      </c>
    </row>
    <row r="34" spans="3:31" x14ac:dyDescent="0.3">
      <c r="C34" s="8">
        <v>100</v>
      </c>
      <c r="D34" s="8">
        <v>0.26400000000000001</v>
      </c>
      <c r="E34" s="8">
        <v>0.29699999999999999</v>
      </c>
      <c r="F34" s="8">
        <v>0.47</v>
      </c>
      <c r="G34" s="8">
        <v>0.54100000000000004</v>
      </c>
      <c r="H34" s="8">
        <v>0.629</v>
      </c>
      <c r="I34" s="8">
        <v>0.624</v>
      </c>
      <c r="J34" s="8">
        <v>0.47</v>
      </c>
      <c r="K34" s="8">
        <v>0.3</v>
      </c>
      <c r="L34" s="8">
        <v>0.27200000000000002</v>
      </c>
      <c r="M34" s="8">
        <v>0.124</v>
      </c>
      <c r="N34" s="8">
        <v>9.8000000000000004E-2</v>
      </c>
      <c r="O34" s="8">
        <v>0.16600000000000001</v>
      </c>
      <c r="P34" s="8">
        <v>0.35499999999999998</v>
      </c>
      <c r="R34" s="8">
        <v>-50</v>
      </c>
      <c r="S34" s="9">
        <f t="shared" si="0"/>
        <v>8.1840000000000011</v>
      </c>
      <c r="T34" s="9">
        <f t="shared" si="1"/>
        <v>8.3159999999999989</v>
      </c>
      <c r="U34" s="9">
        <f t="shared" si="2"/>
        <v>14.569999999999999</v>
      </c>
      <c r="V34" s="9">
        <f t="shared" si="3"/>
        <v>16.23</v>
      </c>
      <c r="W34" s="9">
        <f t="shared" si="4"/>
        <v>19.498999999999999</v>
      </c>
      <c r="X34" s="9">
        <f t="shared" si="5"/>
        <v>18.72</v>
      </c>
      <c r="Y34" s="9">
        <f t="shared" si="6"/>
        <v>14.569999999999999</v>
      </c>
      <c r="Z34" s="9">
        <f t="shared" si="7"/>
        <v>9.2999999999999989</v>
      </c>
      <c r="AA34" s="9">
        <f t="shared" si="8"/>
        <v>8.16</v>
      </c>
      <c r="AB34" s="9">
        <f t="shared" si="9"/>
        <v>3.8439999999999999</v>
      </c>
      <c r="AC34" s="9">
        <f t="shared" si="10"/>
        <v>2.94</v>
      </c>
      <c r="AD34" s="9">
        <f t="shared" si="11"/>
        <v>5.1459999999999999</v>
      </c>
      <c r="AE34" s="9">
        <f t="shared" si="12"/>
        <v>129.57499999999999</v>
      </c>
    </row>
    <row r="35" spans="3:31" x14ac:dyDescent="0.3">
      <c r="C35" s="8">
        <v>110</v>
      </c>
      <c r="D35" s="8">
        <v>0.251</v>
      </c>
      <c r="E35" s="8">
        <v>0.27700000000000002</v>
      </c>
      <c r="F35" s="8">
        <v>0.436</v>
      </c>
      <c r="G35" s="8">
        <v>0.52700000000000002</v>
      </c>
      <c r="H35" s="8">
        <v>0.60599999999999998</v>
      </c>
      <c r="I35" s="8">
        <v>0.59599999999999997</v>
      </c>
      <c r="J35" s="8">
        <v>0.44600000000000001</v>
      </c>
      <c r="K35" s="8">
        <v>0.27700000000000002</v>
      </c>
      <c r="L35" s="8">
        <v>0.245</v>
      </c>
      <c r="M35" s="8">
        <v>0.105</v>
      </c>
      <c r="N35" s="8">
        <v>8.5999999999999993E-2</v>
      </c>
      <c r="O35" s="8">
        <v>0.152</v>
      </c>
      <c r="P35" s="8">
        <v>0.33400000000000002</v>
      </c>
      <c r="R35" s="8">
        <v>-45</v>
      </c>
      <c r="S35" s="9">
        <f t="shared" si="0"/>
        <v>7.7809999999999997</v>
      </c>
      <c r="T35" s="9">
        <f t="shared" si="1"/>
        <v>7.7560000000000002</v>
      </c>
      <c r="U35" s="9">
        <f t="shared" si="2"/>
        <v>13.516</v>
      </c>
      <c r="V35" s="9">
        <f t="shared" si="3"/>
        <v>15.81</v>
      </c>
      <c r="W35" s="9">
        <f t="shared" si="4"/>
        <v>18.785999999999998</v>
      </c>
      <c r="X35" s="9">
        <f t="shared" si="5"/>
        <v>17.88</v>
      </c>
      <c r="Y35" s="9">
        <f t="shared" si="6"/>
        <v>13.826000000000001</v>
      </c>
      <c r="Z35" s="9">
        <f t="shared" si="7"/>
        <v>8.5870000000000015</v>
      </c>
      <c r="AA35" s="9">
        <f t="shared" si="8"/>
        <v>7.35</v>
      </c>
      <c r="AB35" s="9">
        <f t="shared" si="9"/>
        <v>3.2549999999999999</v>
      </c>
      <c r="AC35" s="9">
        <f t="shared" si="10"/>
        <v>2.5799999999999996</v>
      </c>
      <c r="AD35" s="9">
        <f t="shared" si="11"/>
        <v>4.7119999999999997</v>
      </c>
      <c r="AE35" s="9">
        <f t="shared" si="12"/>
        <v>121.91000000000001</v>
      </c>
    </row>
    <row r="36" spans="3:31" x14ac:dyDescent="0.3">
      <c r="C36" s="8">
        <v>120</v>
      </c>
      <c r="D36" s="8">
        <v>0.22900000000000001</v>
      </c>
      <c r="E36" s="8">
        <v>0.252</v>
      </c>
      <c r="F36" s="8">
        <v>0.40200000000000002</v>
      </c>
      <c r="G36" s="8">
        <v>0.50600000000000001</v>
      </c>
      <c r="H36" s="8">
        <v>0.57199999999999995</v>
      </c>
      <c r="I36" s="8">
        <v>0.56200000000000006</v>
      </c>
      <c r="J36" s="8">
        <v>0.41299999999999998</v>
      </c>
      <c r="K36" s="8">
        <v>0.26400000000000001</v>
      </c>
      <c r="L36" s="8">
        <v>0.22</v>
      </c>
      <c r="M36" s="8">
        <v>9.2999999999999999E-2</v>
      </c>
      <c r="N36" s="8">
        <v>7.9000000000000001E-2</v>
      </c>
      <c r="O36" s="8">
        <v>0.14000000000000001</v>
      </c>
      <c r="P36" s="8">
        <v>0.311</v>
      </c>
      <c r="R36" s="8">
        <v>-40</v>
      </c>
      <c r="S36" s="9">
        <f t="shared" si="0"/>
        <v>7.0990000000000002</v>
      </c>
      <c r="T36" s="9">
        <f t="shared" si="1"/>
        <v>7.056</v>
      </c>
      <c r="U36" s="9">
        <f t="shared" si="2"/>
        <v>12.462000000000002</v>
      </c>
      <c r="V36" s="9">
        <f t="shared" si="3"/>
        <v>15.18</v>
      </c>
      <c r="W36" s="9">
        <f t="shared" si="4"/>
        <v>17.731999999999999</v>
      </c>
      <c r="X36" s="9">
        <f t="shared" si="5"/>
        <v>16.860000000000003</v>
      </c>
      <c r="Y36" s="9">
        <f t="shared" si="6"/>
        <v>12.802999999999999</v>
      </c>
      <c r="Z36" s="9">
        <f t="shared" si="7"/>
        <v>8.1840000000000011</v>
      </c>
      <c r="AA36" s="9">
        <f t="shared" si="8"/>
        <v>6.6</v>
      </c>
      <c r="AB36" s="9">
        <f t="shared" si="9"/>
        <v>2.883</v>
      </c>
      <c r="AC36" s="9">
        <f t="shared" si="10"/>
        <v>2.37</v>
      </c>
      <c r="AD36" s="9">
        <f t="shared" si="11"/>
        <v>4.3400000000000007</v>
      </c>
      <c r="AE36" s="9">
        <f t="shared" si="12"/>
        <v>113.515</v>
      </c>
    </row>
    <row r="37" spans="3:31" x14ac:dyDescent="0.3">
      <c r="C37" s="8">
        <v>130</v>
      </c>
      <c r="D37" s="8">
        <v>0.20799999999999999</v>
      </c>
      <c r="E37" s="8">
        <v>0.22900000000000001</v>
      </c>
      <c r="F37" s="8">
        <v>0.36799999999999999</v>
      </c>
      <c r="G37" s="8">
        <v>0.48399999999999999</v>
      </c>
      <c r="H37" s="8">
        <v>0.54500000000000004</v>
      </c>
      <c r="I37" s="8">
        <v>0.54</v>
      </c>
      <c r="J37" s="8">
        <v>0.38</v>
      </c>
      <c r="K37" s="8">
        <v>0.245</v>
      </c>
      <c r="L37" s="8">
        <v>0.20300000000000001</v>
      </c>
      <c r="M37" s="8">
        <v>7.9000000000000001E-2</v>
      </c>
      <c r="N37" s="8">
        <v>7.2999999999999995E-2</v>
      </c>
      <c r="O37" s="8">
        <v>0.13300000000000001</v>
      </c>
      <c r="P37" s="8">
        <v>0.29099999999999998</v>
      </c>
      <c r="R37" s="8">
        <v>-35</v>
      </c>
      <c r="S37" s="9">
        <f t="shared" si="0"/>
        <v>6.4479999999999995</v>
      </c>
      <c r="T37" s="9">
        <f t="shared" si="1"/>
        <v>6.4119999999999999</v>
      </c>
      <c r="U37" s="9">
        <f t="shared" si="2"/>
        <v>11.407999999999999</v>
      </c>
      <c r="V37" s="9">
        <f t="shared" si="3"/>
        <v>14.52</v>
      </c>
      <c r="W37" s="9">
        <f t="shared" si="4"/>
        <v>16.895</v>
      </c>
      <c r="X37" s="9">
        <f t="shared" si="5"/>
        <v>16.200000000000003</v>
      </c>
      <c r="Y37" s="9">
        <f t="shared" si="6"/>
        <v>11.78</v>
      </c>
      <c r="Z37" s="9">
        <f t="shared" si="7"/>
        <v>7.5949999999999998</v>
      </c>
      <c r="AA37" s="9">
        <f t="shared" si="8"/>
        <v>6.0900000000000007</v>
      </c>
      <c r="AB37" s="9">
        <f t="shared" si="9"/>
        <v>2.4489999999999998</v>
      </c>
      <c r="AC37" s="9">
        <f t="shared" si="10"/>
        <v>2.19</v>
      </c>
      <c r="AD37" s="9">
        <f t="shared" si="11"/>
        <v>4.1230000000000002</v>
      </c>
      <c r="AE37" s="9">
        <f t="shared" si="12"/>
        <v>106.21499999999999</v>
      </c>
    </row>
    <row r="38" spans="3:31" x14ac:dyDescent="0.3">
      <c r="C38" s="8">
        <v>140</v>
      </c>
      <c r="D38" s="8">
        <v>0.19500000000000001</v>
      </c>
      <c r="E38" s="8">
        <v>0.20899999999999999</v>
      </c>
      <c r="F38" s="8">
        <v>0.34200000000000003</v>
      </c>
      <c r="G38" s="8">
        <v>0.46200000000000002</v>
      </c>
      <c r="H38" s="8">
        <v>0.51800000000000002</v>
      </c>
      <c r="I38" s="8">
        <v>0.51500000000000001</v>
      </c>
      <c r="J38" s="8">
        <v>0.35099999999999998</v>
      </c>
      <c r="K38" s="8">
        <v>0.23</v>
      </c>
      <c r="L38" s="8">
        <v>0.18</v>
      </c>
      <c r="M38" s="8">
        <v>6.3E-2</v>
      </c>
      <c r="N38" s="8">
        <v>6.3E-2</v>
      </c>
      <c r="O38" s="8">
        <v>0.125</v>
      </c>
      <c r="P38" s="8">
        <v>0.27100000000000002</v>
      </c>
      <c r="R38" s="8">
        <v>-30</v>
      </c>
      <c r="S38" s="9">
        <f t="shared" si="0"/>
        <v>6.0449999999999999</v>
      </c>
      <c r="T38" s="9">
        <f t="shared" si="1"/>
        <v>5.8519999999999994</v>
      </c>
      <c r="U38" s="9">
        <f t="shared" si="2"/>
        <v>10.602</v>
      </c>
      <c r="V38" s="9">
        <f t="shared" si="3"/>
        <v>13.860000000000001</v>
      </c>
      <c r="W38" s="9">
        <f t="shared" si="4"/>
        <v>16.058</v>
      </c>
      <c r="X38" s="9">
        <f t="shared" si="5"/>
        <v>15.450000000000001</v>
      </c>
      <c r="Y38" s="9">
        <f t="shared" si="6"/>
        <v>10.881</v>
      </c>
      <c r="Z38" s="9">
        <f t="shared" si="7"/>
        <v>7.13</v>
      </c>
      <c r="AA38" s="9">
        <f t="shared" si="8"/>
        <v>5.3999999999999995</v>
      </c>
      <c r="AB38" s="9">
        <f t="shared" si="9"/>
        <v>1.9530000000000001</v>
      </c>
      <c r="AC38" s="9">
        <f t="shared" si="10"/>
        <v>1.8900000000000001</v>
      </c>
      <c r="AD38" s="9">
        <f t="shared" si="11"/>
        <v>3.875</v>
      </c>
      <c r="AE38" s="9">
        <f t="shared" si="12"/>
        <v>98.915000000000006</v>
      </c>
    </row>
    <row r="39" spans="3:31" x14ac:dyDescent="0.3">
      <c r="C39" s="8">
        <v>150</v>
      </c>
      <c r="D39" s="8">
        <v>0.17799999999999999</v>
      </c>
      <c r="E39" s="8">
        <v>0.19400000000000001</v>
      </c>
      <c r="F39" s="8">
        <v>0.32200000000000001</v>
      </c>
      <c r="G39" s="8">
        <v>0.436</v>
      </c>
      <c r="H39" s="8">
        <v>0.48199999999999998</v>
      </c>
      <c r="I39" s="8">
        <v>0.48</v>
      </c>
      <c r="J39" s="8">
        <v>0.317</v>
      </c>
      <c r="K39" s="8">
        <v>0.215</v>
      </c>
      <c r="L39" s="8">
        <v>0.16</v>
      </c>
      <c r="M39" s="8">
        <v>5.3999999999999999E-2</v>
      </c>
      <c r="N39" s="8">
        <v>5.7000000000000002E-2</v>
      </c>
      <c r="O39" s="8">
        <v>0.11600000000000001</v>
      </c>
      <c r="P39" s="8">
        <v>0.251</v>
      </c>
      <c r="R39" s="8">
        <v>-25</v>
      </c>
      <c r="S39" s="9">
        <f t="shared" si="0"/>
        <v>5.5179999999999998</v>
      </c>
      <c r="T39" s="9">
        <f t="shared" si="1"/>
        <v>5.4320000000000004</v>
      </c>
      <c r="U39" s="9">
        <f t="shared" si="2"/>
        <v>9.9820000000000011</v>
      </c>
      <c r="V39" s="9">
        <f t="shared" si="3"/>
        <v>13.08</v>
      </c>
      <c r="W39" s="9">
        <f t="shared" si="4"/>
        <v>14.942</v>
      </c>
      <c r="X39" s="9">
        <f t="shared" si="5"/>
        <v>14.399999999999999</v>
      </c>
      <c r="Y39" s="9">
        <f t="shared" si="6"/>
        <v>9.827</v>
      </c>
      <c r="Z39" s="9">
        <f t="shared" si="7"/>
        <v>6.665</v>
      </c>
      <c r="AA39" s="9">
        <f t="shared" si="8"/>
        <v>4.8</v>
      </c>
      <c r="AB39" s="9">
        <f t="shared" si="9"/>
        <v>1.6739999999999999</v>
      </c>
      <c r="AC39" s="9">
        <f t="shared" si="10"/>
        <v>1.71</v>
      </c>
      <c r="AD39" s="9">
        <f t="shared" si="11"/>
        <v>3.5960000000000001</v>
      </c>
      <c r="AE39" s="9">
        <f t="shared" si="12"/>
        <v>91.614999999999995</v>
      </c>
    </row>
    <row r="40" spans="3:31" x14ac:dyDescent="0.3">
      <c r="C40" s="8">
        <v>160</v>
      </c>
      <c r="D40" s="8">
        <v>0.16500000000000001</v>
      </c>
      <c r="E40" s="8">
        <v>0.17799999999999999</v>
      </c>
      <c r="F40" s="8">
        <v>0.29099999999999998</v>
      </c>
      <c r="G40" s="8">
        <v>0.40400000000000003</v>
      </c>
      <c r="H40" s="8">
        <v>0.45</v>
      </c>
      <c r="I40" s="8">
        <v>0.45400000000000001</v>
      </c>
      <c r="J40" s="8">
        <v>0.28199999999999997</v>
      </c>
      <c r="K40" s="8">
        <v>0.19700000000000001</v>
      </c>
      <c r="L40" s="8">
        <v>0.14099999999999999</v>
      </c>
      <c r="M40" s="8">
        <v>4.2999999999999997E-2</v>
      </c>
      <c r="N40" s="8">
        <v>5.0999999999999997E-2</v>
      </c>
      <c r="O40" s="8">
        <v>0.106</v>
      </c>
      <c r="P40" s="8">
        <v>0.23</v>
      </c>
      <c r="R40" s="8">
        <v>-20</v>
      </c>
      <c r="S40" s="9">
        <f t="shared" si="0"/>
        <v>5.1150000000000002</v>
      </c>
      <c r="T40" s="9">
        <f t="shared" si="1"/>
        <v>4.984</v>
      </c>
      <c r="U40" s="9">
        <f t="shared" si="2"/>
        <v>9.020999999999999</v>
      </c>
      <c r="V40" s="9">
        <f t="shared" si="3"/>
        <v>12.120000000000001</v>
      </c>
      <c r="W40" s="9">
        <f t="shared" si="4"/>
        <v>13.950000000000001</v>
      </c>
      <c r="X40" s="9">
        <f t="shared" si="5"/>
        <v>13.620000000000001</v>
      </c>
      <c r="Y40" s="9">
        <f t="shared" si="6"/>
        <v>8.7419999999999991</v>
      </c>
      <c r="Z40" s="9">
        <f t="shared" si="7"/>
        <v>6.1070000000000002</v>
      </c>
      <c r="AA40" s="9">
        <f t="shared" si="8"/>
        <v>4.2299999999999995</v>
      </c>
      <c r="AB40" s="9">
        <f t="shared" si="9"/>
        <v>1.333</v>
      </c>
      <c r="AC40" s="9">
        <f t="shared" si="10"/>
        <v>1.5299999999999998</v>
      </c>
      <c r="AD40" s="9">
        <f t="shared" si="11"/>
        <v>3.286</v>
      </c>
      <c r="AE40" s="9">
        <f t="shared" si="12"/>
        <v>83.95</v>
      </c>
    </row>
    <row r="41" spans="3:31" x14ac:dyDescent="0.3">
      <c r="C41" s="8">
        <v>170</v>
      </c>
      <c r="D41" s="8">
        <v>0.154</v>
      </c>
      <c r="E41" s="8">
        <v>0.16700000000000001</v>
      </c>
      <c r="F41" s="8">
        <v>0.26400000000000001</v>
      </c>
      <c r="G41" s="8">
        <v>0.38400000000000001</v>
      </c>
      <c r="H41" s="8">
        <v>0.42</v>
      </c>
      <c r="I41" s="8">
        <v>0.42499999999999999</v>
      </c>
      <c r="J41" s="8">
        <v>0.26</v>
      </c>
      <c r="K41" s="8">
        <v>0.184</v>
      </c>
      <c r="L41" s="8">
        <v>0.11899999999999999</v>
      </c>
      <c r="M41" s="8">
        <v>3.5000000000000003E-2</v>
      </c>
      <c r="N41" s="8">
        <v>4.8000000000000001E-2</v>
      </c>
      <c r="O41" s="8">
        <v>0.10100000000000001</v>
      </c>
      <c r="P41" s="8">
        <v>0.214</v>
      </c>
      <c r="R41" s="8">
        <v>-15</v>
      </c>
      <c r="S41" s="9">
        <f t="shared" si="0"/>
        <v>4.774</v>
      </c>
      <c r="T41" s="9">
        <f t="shared" si="1"/>
        <v>4.6760000000000002</v>
      </c>
      <c r="U41" s="9">
        <f t="shared" si="2"/>
        <v>8.1840000000000011</v>
      </c>
      <c r="V41" s="9">
        <f t="shared" si="3"/>
        <v>11.52</v>
      </c>
      <c r="W41" s="9">
        <f t="shared" si="4"/>
        <v>13.02</v>
      </c>
      <c r="X41" s="9">
        <f t="shared" si="5"/>
        <v>12.75</v>
      </c>
      <c r="Y41" s="9">
        <f t="shared" si="6"/>
        <v>8.06</v>
      </c>
      <c r="Z41" s="9">
        <f t="shared" si="7"/>
        <v>5.7039999999999997</v>
      </c>
      <c r="AA41" s="9">
        <f t="shared" si="8"/>
        <v>3.57</v>
      </c>
      <c r="AB41" s="9">
        <f t="shared" si="9"/>
        <v>1.0850000000000002</v>
      </c>
      <c r="AC41" s="9">
        <f t="shared" si="10"/>
        <v>1.44</v>
      </c>
      <c r="AD41" s="9">
        <f t="shared" si="11"/>
        <v>3.1310000000000002</v>
      </c>
      <c r="AE41" s="9">
        <f t="shared" si="12"/>
        <v>78.11</v>
      </c>
    </row>
    <row r="42" spans="3:31" x14ac:dyDescent="0.3">
      <c r="C42" s="8">
        <v>180</v>
      </c>
      <c r="D42" s="8">
        <v>0.14299999999999999</v>
      </c>
      <c r="E42" s="8">
        <v>0.152</v>
      </c>
      <c r="F42" s="8">
        <v>0.24199999999999999</v>
      </c>
      <c r="G42" s="8">
        <v>0.35899999999999999</v>
      </c>
      <c r="H42" s="8">
        <v>0.39200000000000002</v>
      </c>
      <c r="I42" s="8">
        <v>0.40200000000000002</v>
      </c>
      <c r="J42" s="8">
        <v>0.23400000000000001</v>
      </c>
      <c r="K42" s="8">
        <v>0.16700000000000001</v>
      </c>
      <c r="L42" s="8">
        <v>0.114</v>
      </c>
      <c r="M42" s="8">
        <v>0.03</v>
      </c>
      <c r="N42" s="8">
        <v>4.5999999999999999E-2</v>
      </c>
      <c r="O42" s="8">
        <v>8.7999999999999995E-2</v>
      </c>
      <c r="P42" s="8">
        <v>0.19700000000000001</v>
      </c>
      <c r="R42" s="8">
        <v>-10</v>
      </c>
      <c r="S42" s="9">
        <f t="shared" si="0"/>
        <v>4.4329999999999998</v>
      </c>
      <c r="T42" s="9">
        <f t="shared" si="1"/>
        <v>4.2560000000000002</v>
      </c>
      <c r="U42" s="9">
        <f t="shared" si="2"/>
        <v>7.5019999999999998</v>
      </c>
      <c r="V42" s="9">
        <f t="shared" si="3"/>
        <v>10.77</v>
      </c>
      <c r="W42" s="9">
        <f t="shared" si="4"/>
        <v>12.152000000000001</v>
      </c>
      <c r="X42" s="9">
        <f t="shared" si="5"/>
        <v>12.06</v>
      </c>
      <c r="Y42" s="9">
        <f t="shared" si="6"/>
        <v>7.2540000000000004</v>
      </c>
      <c r="Z42" s="9">
        <f t="shared" si="7"/>
        <v>5.1770000000000005</v>
      </c>
      <c r="AA42" s="9">
        <f t="shared" si="8"/>
        <v>3.42</v>
      </c>
      <c r="AB42" s="9">
        <f t="shared" si="9"/>
        <v>0.92999999999999994</v>
      </c>
      <c r="AC42" s="9">
        <f t="shared" si="10"/>
        <v>1.38</v>
      </c>
      <c r="AD42" s="9">
        <f t="shared" si="11"/>
        <v>2.7279999999999998</v>
      </c>
      <c r="AE42" s="9">
        <f t="shared" si="12"/>
        <v>71.905000000000001</v>
      </c>
    </row>
    <row r="43" spans="3:31" x14ac:dyDescent="0.3">
      <c r="C43" s="8">
        <v>190</v>
      </c>
      <c r="D43" s="8">
        <v>0.127</v>
      </c>
      <c r="E43" s="8">
        <v>0.13600000000000001</v>
      </c>
      <c r="F43" s="8">
        <v>0.221</v>
      </c>
      <c r="G43" s="8">
        <v>0.33600000000000002</v>
      </c>
      <c r="H43" s="8">
        <v>0.37</v>
      </c>
      <c r="I43" s="8">
        <v>0.376</v>
      </c>
      <c r="J43" s="8">
        <v>0.216</v>
      </c>
      <c r="K43" s="8">
        <v>0.14899999999999999</v>
      </c>
      <c r="L43" s="8">
        <v>0.10199999999999999</v>
      </c>
      <c r="M43" s="8">
        <v>2.5999999999999999E-2</v>
      </c>
      <c r="N43" s="8">
        <v>4.4999999999999998E-2</v>
      </c>
      <c r="O43" s="8">
        <v>7.6999999999999999E-2</v>
      </c>
      <c r="P43" s="8">
        <v>0.182</v>
      </c>
      <c r="R43" s="8">
        <v>-5</v>
      </c>
      <c r="S43" s="9">
        <f t="shared" si="0"/>
        <v>3.9370000000000003</v>
      </c>
      <c r="T43" s="9">
        <f t="shared" si="1"/>
        <v>3.8080000000000003</v>
      </c>
      <c r="U43" s="9">
        <f t="shared" si="2"/>
        <v>6.851</v>
      </c>
      <c r="V43" s="9">
        <f t="shared" si="3"/>
        <v>10.08</v>
      </c>
      <c r="W43" s="9">
        <f t="shared" si="4"/>
        <v>11.47</v>
      </c>
      <c r="X43" s="9">
        <f t="shared" si="5"/>
        <v>11.28</v>
      </c>
      <c r="Y43" s="9">
        <f t="shared" si="6"/>
        <v>6.6959999999999997</v>
      </c>
      <c r="Z43" s="9">
        <f t="shared" si="7"/>
        <v>4.6189999999999998</v>
      </c>
      <c r="AA43" s="9">
        <f t="shared" si="8"/>
        <v>3.0599999999999996</v>
      </c>
      <c r="AB43" s="9">
        <f t="shared" si="9"/>
        <v>0.80599999999999994</v>
      </c>
      <c r="AC43" s="9">
        <f t="shared" si="10"/>
        <v>1.3499999999999999</v>
      </c>
      <c r="AD43" s="9">
        <f t="shared" si="11"/>
        <v>2.387</v>
      </c>
      <c r="AE43" s="9">
        <f t="shared" si="12"/>
        <v>66.429999999999993</v>
      </c>
    </row>
    <row r="44" spans="3:31" x14ac:dyDescent="0.3">
      <c r="C44" s="8">
        <v>200</v>
      </c>
      <c r="D44" s="8">
        <v>0.11700000000000001</v>
      </c>
      <c r="E44" s="8">
        <v>0.11799999999999999</v>
      </c>
      <c r="F44" s="8">
        <v>0.20499999999999999</v>
      </c>
      <c r="G44" s="8">
        <v>0.30099999999999999</v>
      </c>
      <c r="H44" s="8">
        <v>0.34399999999999997</v>
      </c>
      <c r="I44" s="8">
        <v>0.35</v>
      </c>
      <c r="J44" s="8">
        <v>0.19600000000000001</v>
      </c>
      <c r="K44" s="8">
        <v>0.13700000000000001</v>
      </c>
      <c r="L44" s="8">
        <v>8.7999999999999995E-2</v>
      </c>
      <c r="M44" s="8">
        <v>2.4E-2</v>
      </c>
      <c r="N44" s="8">
        <v>4.1000000000000002E-2</v>
      </c>
      <c r="O44" s="8">
        <v>7.0000000000000007E-2</v>
      </c>
      <c r="P44" s="8">
        <v>0.16600000000000001</v>
      </c>
      <c r="R44" s="8">
        <v>0</v>
      </c>
      <c r="S44" s="9">
        <f t="shared" si="0"/>
        <v>3.6270000000000002</v>
      </c>
      <c r="T44" s="9">
        <f t="shared" si="1"/>
        <v>3.3039999999999998</v>
      </c>
      <c r="U44" s="9">
        <f t="shared" si="2"/>
        <v>6.3549999999999995</v>
      </c>
      <c r="V44" s="9">
        <f t="shared" si="3"/>
        <v>9.0299999999999994</v>
      </c>
      <c r="W44" s="9">
        <f t="shared" si="4"/>
        <v>10.664</v>
      </c>
      <c r="X44" s="9">
        <f t="shared" si="5"/>
        <v>10.5</v>
      </c>
      <c r="Y44" s="9">
        <f t="shared" si="6"/>
        <v>6.0760000000000005</v>
      </c>
      <c r="Z44" s="9">
        <f t="shared" si="7"/>
        <v>4.2469999999999999</v>
      </c>
      <c r="AA44" s="9">
        <f t="shared" si="8"/>
        <v>2.6399999999999997</v>
      </c>
      <c r="AB44" s="9">
        <f t="shared" si="9"/>
        <v>0.74399999999999999</v>
      </c>
      <c r="AC44" s="9">
        <f t="shared" si="10"/>
        <v>1.23</v>
      </c>
      <c r="AD44" s="9">
        <f t="shared" si="11"/>
        <v>2.1700000000000004</v>
      </c>
      <c r="AE44" s="9">
        <f t="shared" si="12"/>
        <v>60.59</v>
      </c>
    </row>
    <row r="45" spans="3:31" x14ac:dyDescent="0.3">
      <c r="C45" s="8">
        <v>210</v>
      </c>
      <c r="D45" s="8">
        <v>0.11</v>
      </c>
      <c r="E45" s="8">
        <v>0.106</v>
      </c>
      <c r="F45" s="8">
        <v>0.17899999999999999</v>
      </c>
      <c r="G45" s="8">
        <v>0.27200000000000002</v>
      </c>
      <c r="H45" s="8">
        <v>0.32</v>
      </c>
      <c r="I45" s="8">
        <v>0.31900000000000001</v>
      </c>
      <c r="J45" s="8">
        <v>0.17599999999999999</v>
      </c>
      <c r="K45" s="8">
        <v>0.125</v>
      </c>
      <c r="L45" s="8">
        <v>0.08</v>
      </c>
      <c r="M45" s="8">
        <v>0.02</v>
      </c>
      <c r="N45" s="8">
        <v>4.1000000000000002E-2</v>
      </c>
      <c r="O45" s="8">
        <v>6.0999999999999999E-2</v>
      </c>
      <c r="P45" s="8">
        <v>0.151</v>
      </c>
      <c r="R45" s="8">
        <v>5</v>
      </c>
      <c r="S45" s="9">
        <f t="shared" si="0"/>
        <v>3.41</v>
      </c>
      <c r="T45" s="9">
        <f t="shared" si="1"/>
        <v>2.968</v>
      </c>
      <c r="U45" s="9">
        <f t="shared" si="2"/>
        <v>5.5489999999999995</v>
      </c>
      <c r="V45" s="9">
        <f t="shared" si="3"/>
        <v>8.16</v>
      </c>
      <c r="W45" s="9">
        <f t="shared" si="4"/>
        <v>9.92</v>
      </c>
      <c r="X45" s="9">
        <f t="shared" si="5"/>
        <v>9.57</v>
      </c>
      <c r="Y45" s="9">
        <f t="shared" si="6"/>
        <v>5.4559999999999995</v>
      </c>
      <c r="Z45" s="9">
        <f t="shared" si="7"/>
        <v>3.875</v>
      </c>
      <c r="AA45" s="9">
        <f t="shared" si="8"/>
        <v>2.4</v>
      </c>
      <c r="AB45" s="9">
        <f t="shared" si="9"/>
        <v>0.62</v>
      </c>
      <c r="AC45" s="9">
        <f t="shared" si="10"/>
        <v>1.23</v>
      </c>
      <c r="AD45" s="9">
        <f t="shared" si="11"/>
        <v>1.891</v>
      </c>
      <c r="AE45" s="9">
        <f t="shared" si="12"/>
        <v>55.114999999999995</v>
      </c>
    </row>
    <row r="46" spans="3:31" x14ac:dyDescent="0.3">
      <c r="C46" s="8">
        <v>220</v>
      </c>
      <c r="D46" s="8">
        <v>0.10299999999999999</v>
      </c>
      <c r="E46" s="8">
        <v>9.2999999999999999E-2</v>
      </c>
      <c r="F46" s="8">
        <v>0.158</v>
      </c>
      <c r="G46" s="8">
        <v>0.24399999999999999</v>
      </c>
      <c r="H46" s="8">
        <v>0.29799999999999999</v>
      </c>
      <c r="I46" s="8">
        <v>0.28499999999999998</v>
      </c>
      <c r="J46" s="8">
        <v>0.156</v>
      </c>
      <c r="K46" s="8">
        <v>0.113</v>
      </c>
      <c r="L46" s="8">
        <v>7.0999999999999994E-2</v>
      </c>
      <c r="M46" s="8">
        <v>1.7000000000000001E-2</v>
      </c>
      <c r="N46" s="8">
        <v>4.1000000000000002E-2</v>
      </c>
      <c r="O46" s="8">
        <v>5.3999999999999999E-2</v>
      </c>
      <c r="P46" s="8">
        <v>0.13600000000000001</v>
      </c>
      <c r="R46" s="8">
        <v>10</v>
      </c>
      <c r="S46" s="9">
        <f t="shared" si="0"/>
        <v>3.1929999999999996</v>
      </c>
      <c r="T46" s="9">
        <f t="shared" si="1"/>
        <v>2.6040000000000001</v>
      </c>
      <c r="U46" s="9">
        <f t="shared" si="2"/>
        <v>4.8979999999999997</v>
      </c>
      <c r="V46" s="9">
        <f t="shared" si="3"/>
        <v>7.32</v>
      </c>
      <c r="W46" s="9">
        <f t="shared" si="4"/>
        <v>9.2379999999999995</v>
      </c>
      <c r="X46" s="9">
        <f t="shared" si="5"/>
        <v>8.5499999999999989</v>
      </c>
      <c r="Y46" s="9">
        <f t="shared" si="6"/>
        <v>4.8360000000000003</v>
      </c>
      <c r="Z46" s="9">
        <f t="shared" si="7"/>
        <v>3.5030000000000001</v>
      </c>
      <c r="AA46" s="9">
        <f t="shared" si="8"/>
        <v>2.13</v>
      </c>
      <c r="AB46" s="9">
        <f t="shared" si="9"/>
        <v>0.52700000000000002</v>
      </c>
      <c r="AC46" s="9">
        <f t="shared" si="10"/>
        <v>1.23</v>
      </c>
      <c r="AD46" s="9">
        <f t="shared" si="11"/>
        <v>1.6739999999999999</v>
      </c>
      <c r="AE46" s="9">
        <f t="shared" si="12"/>
        <v>49.64</v>
      </c>
    </row>
    <row r="47" spans="3:31" x14ac:dyDescent="0.3">
      <c r="C47" s="8">
        <v>230</v>
      </c>
      <c r="D47" s="8">
        <v>9.6000000000000002E-2</v>
      </c>
      <c r="E47" s="8">
        <v>0.08</v>
      </c>
      <c r="F47" s="8">
        <v>0.13700000000000001</v>
      </c>
      <c r="G47" s="8">
        <v>0.23</v>
      </c>
      <c r="H47" s="8">
        <v>0.26800000000000002</v>
      </c>
      <c r="I47" s="8">
        <v>0.26300000000000001</v>
      </c>
      <c r="J47" s="8">
        <v>0.14099999999999999</v>
      </c>
      <c r="K47" s="8">
        <v>9.6000000000000002E-2</v>
      </c>
      <c r="L47" s="8">
        <v>6.4000000000000001E-2</v>
      </c>
      <c r="M47" s="8">
        <v>1.6E-2</v>
      </c>
      <c r="N47" s="8">
        <v>4.1000000000000002E-2</v>
      </c>
      <c r="O47" s="8">
        <v>4.9000000000000002E-2</v>
      </c>
      <c r="P47" s="8">
        <v>0.123</v>
      </c>
      <c r="R47" s="8">
        <v>15</v>
      </c>
      <c r="S47" s="9">
        <f t="shared" si="0"/>
        <v>2.976</v>
      </c>
      <c r="T47" s="9">
        <f t="shared" si="1"/>
        <v>2.2400000000000002</v>
      </c>
      <c r="U47" s="9">
        <f t="shared" si="2"/>
        <v>4.2469999999999999</v>
      </c>
      <c r="V47" s="9">
        <f t="shared" si="3"/>
        <v>6.9</v>
      </c>
      <c r="W47" s="9">
        <f t="shared" si="4"/>
        <v>8.3079999999999998</v>
      </c>
      <c r="X47" s="9">
        <f t="shared" si="5"/>
        <v>7.8900000000000006</v>
      </c>
      <c r="Y47" s="9">
        <f t="shared" si="6"/>
        <v>4.3709999999999996</v>
      </c>
      <c r="Z47" s="9">
        <f t="shared" si="7"/>
        <v>2.976</v>
      </c>
      <c r="AA47" s="9">
        <f t="shared" si="8"/>
        <v>1.92</v>
      </c>
      <c r="AB47" s="9">
        <f t="shared" si="9"/>
        <v>0.496</v>
      </c>
      <c r="AC47" s="9">
        <f t="shared" si="10"/>
        <v>1.23</v>
      </c>
      <c r="AD47" s="9">
        <f t="shared" si="11"/>
        <v>1.5190000000000001</v>
      </c>
      <c r="AE47" s="9">
        <f t="shared" si="12"/>
        <v>44.894999999999996</v>
      </c>
    </row>
    <row r="48" spans="3:31" x14ac:dyDescent="0.3">
      <c r="C48" s="8">
        <v>240</v>
      </c>
      <c r="D48" s="8">
        <v>8.4000000000000005E-2</v>
      </c>
      <c r="E48" s="8">
        <v>7.0999999999999994E-2</v>
      </c>
      <c r="F48" s="8">
        <v>0.124</v>
      </c>
      <c r="G48" s="8">
        <v>0.218</v>
      </c>
      <c r="H48" s="8">
        <v>0.23499999999999999</v>
      </c>
      <c r="I48" s="8">
        <v>0.24299999999999999</v>
      </c>
      <c r="J48" s="8">
        <v>0.13</v>
      </c>
      <c r="K48" s="8">
        <v>8.7999999999999995E-2</v>
      </c>
      <c r="L48" s="8">
        <v>5.0999999999999997E-2</v>
      </c>
      <c r="M48" s="8">
        <v>1.2999999999999999E-2</v>
      </c>
      <c r="N48" s="8">
        <v>3.7999999999999999E-2</v>
      </c>
      <c r="O48" s="8">
        <v>4.1000000000000002E-2</v>
      </c>
      <c r="P48" s="8">
        <v>0.111</v>
      </c>
      <c r="R48" s="8">
        <v>20</v>
      </c>
      <c r="S48" s="9">
        <f t="shared" si="0"/>
        <v>2.6040000000000001</v>
      </c>
      <c r="T48" s="9">
        <f t="shared" si="1"/>
        <v>1.9879999999999998</v>
      </c>
      <c r="U48" s="9">
        <f t="shared" si="2"/>
        <v>3.8439999999999999</v>
      </c>
      <c r="V48" s="9">
        <f t="shared" si="3"/>
        <v>6.54</v>
      </c>
      <c r="W48" s="9">
        <f t="shared" si="4"/>
        <v>7.2849999999999993</v>
      </c>
      <c r="X48" s="9">
        <f t="shared" si="5"/>
        <v>7.29</v>
      </c>
      <c r="Y48" s="9">
        <f t="shared" si="6"/>
        <v>4.03</v>
      </c>
      <c r="Z48" s="9">
        <f t="shared" si="7"/>
        <v>2.7279999999999998</v>
      </c>
      <c r="AA48" s="9">
        <f t="shared" si="8"/>
        <v>1.5299999999999998</v>
      </c>
      <c r="AB48" s="9">
        <f t="shared" si="9"/>
        <v>0.40299999999999997</v>
      </c>
      <c r="AC48" s="9">
        <f t="shared" si="10"/>
        <v>1.1399999999999999</v>
      </c>
      <c r="AD48" s="9">
        <f t="shared" si="11"/>
        <v>1.2710000000000001</v>
      </c>
      <c r="AE48" s="9">
        <f t="shared" si="12"/>
        <v>40.515000000000001</v>
      </c>
    </row>
    <row r="49" spans="3:31" x14ac:dyDescent="0.3">
      <c r="C49" s="8">
        <v>250</v>
      </c>
      <c r="D49" s="8">
        <v>7.4999999999999997E-2</v>
      </c>
      <c r="E49" s="8">
        <v>6.2E-2</v>
      </c>
      <c r="F49" s="8">
        <v>0.11</v>
      </c>
      <c r="G49" s="8">
        <v>0.20599999999999999</v>
      </c>
      <c r="H49" s="8">
        <v>0.20399999999999999</v>
      </c>
      <c r="I49" s="8">
        <v>0.219</v>
      </c>
      <c r="J49" s="8">
        <v>0.112</v>
      </c>
      <c r="K49" s="8">
        <v>8.5000000000000006E-2</v>
      </c>
      <c r="L49" s="8">
        <v>4.3999999999999997E-2</v>
      </c>
      <c r="M49" s="8">
        <v>1.2E-2</v>
      </c>
      <c r="N49" s="8">
        <v>3.7999999999999999E-2</v>
      </c>
      <c r="O49" s="8">
        <v>3.5000000000000003E-2</v>
      </c>
      <c r="P49" s="8">
        <v>0.1</v>
      </c>
      <c r="R49" s="8">
        <v>25</v>
      </c>
      <c r="S49" s="9">
        <f t="shared" si="0"/>
        <v>2.3249999999999997</v>
      </c>
      <c r="T49" s="9">
        <f t="shared" si="1"/>
        <v>1.736</v>
      </c>
      <c r="U49" s="9">
        <f t="shared" si="2"/>
        <v>3.41</v>
      </c>
      <c r="V49" s="9">
        <f t="shared" si="3"/>
        <v>6.18</v>
      </c>
      <c r="W49" s="9">
        <f t="shared" si="4"/>
        <v>6.3239999999999998</v>
      </c>
      <c r="X49" s="9">
        <f t="shared" si="5"/>
        <v>6.57</v>
      </c>
      <c r="Y49" s="9">
        <f t="shared" si="6"/>
        <v>3.472</v>
      </c>
      <c r="Z49" s="9">
        <f t="shared" si="7"/>
        <v>2.6350000000000002</v>
      </c>
      <c r="AA49" s="9">
        <f t="shared" si="8"/>
        <v>1.3199999999999998</v>
      </c>
      <c r="AB49" s="9">
        <f t="shared" si="9"/>
        <v>0.372</v>
      </c>
      <c r="AC49" s="9">
        <f t="shared" si="10"/>
        <v>1.1399999999999999</v>
      </c>
      <c r="AD49" s="9">
        <f t="shared" si="11"/>
        <v>1.0850000000000002</v>
      </c>
      <c r="AE49" s="9">
        <f t="shared" si="12"/>
        <v>36.5</v>
      </c>
    </row>
    <row r="50" spans="3:31" x14ac:dyDescent="0.3">
      <c r="C50" s="8">
        <v>260</v>
      </c>
      <c r="D50" s="8">
        <v>6.5000000000000002E-2</v>
      </c>
      <c r="E50" s="8">
        <v>5.1999999999999998E-2</v>
      </c>
      <c r="F50" s="8">
        <v>9.8000000000000004E-2</v>
      </c>
      <c r="G50" s="8">
        <v>0.187</v>
      </c>
      <c r="H50" s="8">
        <v>0.16700000000000001</v>
      </c>
      <c r="I50" s="8">
        <v>0.20200000000000001</v>
      </c>
      <c r="J50" s="8">
        <v>0.1</v>
      </c>
      <c r="K50" s="8">
        <v>7.9000000000000001E-2</v>
      </c>
      <c r="L50" s="8">
        <v>3.4000000000000002E-2</v>
      </c>
      <c r="M50" s="8">
        <v>8.9999999999999993E-3</v>
      </c>
      <c r="N50" s="8">
        <v>3.5000000000000003E-2</v>
      </c>
      <c r="O50" s="8">
        <v>3.3000000000000002E-2</v>
      </c>
      <c r="P50" s="8">
        <v>8.7999999999999995E-2</v>
      </c>
      <c r="R50" s="8">
        <v>30</v>
      </c>
      <c r="S50" s="9">
        <f t="shared" si="0"/>
        <v>2.0150000000000001</v>
      </c>
      <c r="T50" s="9">
        <f t="shared" si="1"/>
        <v>1.456</v>
      </c>
      <c r="U50" s="9">
        <f t="shared" si="2"/>
        <v>3.0380000000000003</v>
      </c>
      <c r="V50" s="9">
        <f t="shared" si="3"/>
        <v>5.61</v>
      </c>
      <c r="W50" s="9">
        <f t="shared" si="4"/>
        <v>5.1770000000000005</v>
      </c>
      <c r="X50" s="9">
        <f t="shared" si="5"/>
        <v>6.0600000000000005</v>
      </c>
      <c r="Y50" s="9">
        <f t="shared" si="6"/>
        <v>3.1</v>
      </c>
      <c r="Z50" s="9">
        <f t="shared" si="7"/>
        <v>2.4489999999999998</v>
      </c>
      <c r="AA50" s="9">
        <f t="shared" si="8"/>
        <v>1.02</v>
      </c>
      <c r="AB50" s="9">
        <f t="shared" si="9"/>
        <v>0.27899999999999997</v>
      </c>
      <c r="AC50" s="9">
        <f t="shared" si="10"/>
        <v>1.05</v>
      </c>
      <c r="AD50" s="9">
        <f t="shared" si="11"/>
        <v>1.0230000000000001</v>
      </c>
      <c r="AE50" s="9">
        <f t="shared" si="12"/>
        <v>32.119999999999997</v>
      </c>
    </row>
    <row r="51" spans="3:31" x14ac:dyDescent="0.3">
      <c r="C51" s="8">
        <v>270</v>
      </c>
      <c r="D51" s="8">
        <v>0.06</v>
      </c>
      <c r="E51" s="8">
        <v>4.3999999999999997E-2</v>
      </c>
      <c r="F51" s="8">
        <v>0.09</v>
      </c>
      <c r="G51" s="8">
        <v>0.17299999999999999</v>
      </c>
      <c r="H51" s="8">
        <v>0.13</v>
      </c>
      <c r="I51" s="8">
        <v>0.182</v>
      </c>
      <c r="J51" s="8">
        <v>9.1999999999999998E-2</v>
      </c>
      <c r="K51" s="8">
        <v>7.2999999999999995E-2</v>
      </c>
      <c r="L51" s="8">
        <v>2.9000000000000001E-2</v>
      </c>
      <c r="M51" s="8">
        <v>7.0000000000000001E-3</v>
      </c>
      <c r="N51" s="8">
        <v>3.3000000000000002E-2</v>
      </c>
      <c r="O51" s="8">
        <v>0.03</v>
      </c>
      <c r="P51" s="8">
        <v>7.8E-2</v>
      </c>
      <c r="R51" s="8">
        <v>35</v>
      </c>
      <c r="S51" s="9">
        <f t="shared" si="0"/>
        <v>1.8599999999999999</v>
      </c>
      <c r="T51" s="9">
        <f t="shared" si="1"/>
        <v>1.232</v>
      </c>
      <c r="U51" s="9">
        <f t="shared" si="2"/>
        <v>2.79</v>
      </c>
      <c r="V51" s="9">
        <f t="shared" si="3"/>
        <v>5.1899999999999995</v>
      </c>
      <c r="W51" s="9">
        <f t="shared" si="4"/>
        <v>4.03</v>
      </c>
      <c r="X51" s="9">
        <f t="shared" si="5"/>
        <v>5.46</v>
      </c>
      <c r="Y51" s="9">
        <f t="shared" si="6"/>
        <v>2.8519999999999999</v>
      </c>
      <c r="Z51" s="9">
        <f t="shared" si="7"/>
        <v>2.2629999999999999</v>
      </c>
      <c r="AA51" s="9">
        <f t="shared" si="8"/>
        <v>0.87</v>
      </c>
      <c r="AB51" s="9">
        <f t="shared" si="9"/>
        <v>0.217</v>
      </c>
      <c r="AC51" s="9">
        <f t="shared" si="10"/>
        <v>0.99</v>
      </c>
      <c r="AD51" s="9">
        <f t="shared" si="11"/>
        <v>0.92999999999999994</v>
      </c>
      <c r="AE51" s="9">
        <f t="shared" si="12"/>
        <v>28.47</v>
      </c>
    </row>
    <row r="52" spans="3:31" x14ac:dyDescent="0.3">
      <c r="C52" s="8">
        <v>280</v>
      </c>
      <c r="D52" s="8">
        <v>5.5E-2</v>
      </c>
      <c r="E52" s="8">
        <v>4.1000000000000002E-2</v>
      </c>
      <c r="F52" s="8">
        <v>7.8E-2</v>
      </c>
      <c r="G52" s="8">
        <v>0.16</v>
      </c>
      <c r="H52" s="8">
        <v>0.107</v>
      </c>
      <c r="I52" s="8">
        <v>0.16300000000000001</v>
      </c>
      <c r="J52" s="8">
        <v>0.08</v>
      </c>
      <c r="K52" s="8">
        <v>6.4000000000000001E-2</v>
      </c>
      <c r="L52" s="8">
        <v>2.7E-2</v>
      </c>
      <c r="M52" s="8">
        <v>6.0000000000000001E-3</v>
      </c>
      <c r="N52" s="8">
        <v>2.9000000000000001E-2</v>
      </c>
      <c r="O52" s="8">
        <v>2.5000000000000001E-2</v>
      </c>
      <c r="P52" s="8">
        <v>7.0000000000000007E-2</v>
      </c>
      <c r="R52" s="8">
        <v>40</v>
      </c>
      <c r="S52" s="9">
        <f t="shared" si="0"/>
        <v>1.7050000000000001</v>
      </c>
      <c r="T52" s="9">
        <f t="shared" si="1"/>
        <v>1.1480000000000001</v>
      </c>
      <c r="U52" s="9">
        <f t="shared" si="2"/>
        <v>2.4180000000000001</v>
      </c>
      <c r="V52" s="9">
        <f t="shared" si="3"/>
        <v>4.8</v>
      </c>
      <c r="W52" s="9">
        <f t="shared" si="4"/>
        <v>3.3169999999999997</v>
      </c>
      <c r="X52" s="9">
        <f t="shared" si="5"/>
        <v>4.8900000000000006</v>
      </c>
      <c r="Y52" s="9">
        <f t="shared" si="6"/>
        <v>2.48</v>
      </c>
      <c r="Z52" s="9">
        <f t="shared" si="7"/>
        <v>1.984</v>
      </c>
      <c r="AA52" s="9">
        <f t="shared" si="8"/>
        <v>0.80999999999999994</v>
      </c>
      <c r="AB52" s="9">
        <f t="shared" si="9"/>
        <v>0.186</v>
      </c>
      <c r="AC52" s="9">
        <f t="shared" si="10"/>
        <v>0.87</v>
      </c>
      <c r="AD52" s="9">
        <f t="shared" si="11"/>
        <v>0.77500000000000002</v>
      </c>
      <c r="AE52" s="9">
        <f t="shared" si="12"/>
        <v>25.55</v>
      </c>
    </row>
    <row r="53" spans="3:31" x14ac:dyDescent="0.3">
      <c r="C53" s="8">
        <v>290</v>
      </c>
      <c r="D53" s="8">
        <v>4.4999999999999998E-2</v>
      </c>
      <c r="E53" s="8">
        <v>3.5000000000000003E-2</v>
      </c>
      <c r="F53" s="8">
        <v>7.3999999999999996E-2</v>
      </c>
      <c r="G53" s="8">
        <v>0.151</v>
      </c>
      <c r="H53" s="8">
        <v>0.09</v>
      </c>
      <c r="I53" s="8">
        <v>0.14799999999999999</v>
      </c>
      <c r="J53" s="8">
        <v>7.3999999999999996E-2</v>
      </c>
      <c r="K53" s="8">
        <v>5.8000000000000003E-2</v>
      </c>
      <c r="L53" s="8">
        <v>2.4E-2</v>
      </c>
      <c r="M53" s="8">
        <v>6.0000000000000001E-3</v>
      </c>
      <c r="N53" s="8">
        <v>2.7E-2</v>
      </c>
      <c r="O53" s="8">
        <v>0.02</v>
      </c>
      <c r="P53" s="8">
        <v>6.2E-2</v>
      </c>
      <c r="R53" s="8">
        <v>45</v>
      </c>
      <c r="S53" s="9">
        <f t="shared" si="0"/>
        <v>1.395</v>
      </c>
      <c r="T53" s="9">
        <f t="shared" si="1"/>
        <v>0.98000000000000009</v>
      </c>
      <c r="U53" s="9">
        <f t="shared" si="2"/>
        <v>2.294</v>
      </c>
      <c r="V53" s="9">
        <f t="shared" si="3"/>
        <v>4.53</v>
      </c>
      <c r="W53" s="9">
        <f t="shared" si="4"/>
        <v>2.79</v>
      </c>
      <c r="X53" s="9">
        <f t="shared" si="5"/>
        <v>4.4399999999999995</v>
      </c>
      <c r="Y53" s="9">
        <f t="shared" si="6"/>
        <v>2.294</v>
      </c>
      <c r="Z53" s="9">
        <f t="shared" si="7"/>
        <v>1.798</v>
      </c>
      <c r="AA53" s="9">
        <f t="shared" si="8"/>
        <v>0.72</v>
      </c>
      <c r="AB53" s="9">
        <f t="shared" si="9"/>
        <v>0.186</v>
      </c>
      <c r="AC53" s="9">
        <f t="shared" si="10"/>
        <v>0.80999999999999994</v>
      </c>
      <c r="AD53" s="9">
        <f t="shared" si="11"/>
        <v>0.62</v>
      </c>
      <c r="AE53" s="9">
        <f t="shared" si="12"/>
        <v>22.63</v>
      </c>
    </row>
    <row r="54" spans="3:31" x14ac:dyDescent="0.3">
      <c r="C54" s="8">
        <v>300</v>
      </c>
      <c r="D54" s="8">
        <v>0.04</v>
      </c>
      <c r="E54" s="8">
        <v>3.3000000000000002E-2</v>
      </c>
      <c r="F54" s="8">
        <v>7.1999999999999995E-2</v>
      </c>
      <c r="G54" s="8">
        <v>0.13600000000000001</v>
      </c>
      <c r="H54" s="8">
        <v>7.4999999999999997E-2</v>
      </c>
      <c r="I54" s="8">
        <v>0.13500000000000001</v>
      </c>
      <c r="J54" s="8">
        <v>6.9000000000000006E-2</v>
      </c>
      <c r="K54" s="8">
        <v>5.3999999999999999E-2</v>
      </c>
      <c r="L54" s="8">
        <v>0.02</v>
      </c>
      <c r="M54" s="8">
        <v>5.0000000000000001E-3</v>
      </c>
      <c r="N54" s="8">
        <v>2.4E-2</v>
      </c>
      <c r="O54" s="8">
        <v>1.6E-2</v>
      </c>
      <c r="P54" s="8">
        <v>5.6000000000000001E-2</v>
      </c>
      <c r="R54" s="8">
        <v>50</v>
      </c>
      <c r="S54" s="9">
        <f t="shared" si="0"/>
        <v>1.24</v>
      </c>
      <c r="T54" s="9">
        <f t="shared" si="1"/>
        <v>0.92400000000000004</v>
      </c>
      <c r="U54" s="9">
        <f t="shared" si="2"/>
        <v>2.2319999999999998</v>
      </c>
      <c r="V54" s="9">
        <f t="shared" si="3"/>
        <v>4.08</v>
      </c>
      <c r="W54" s="9">
        <f t="shared" si="4"/>
        <v>2.3249999999999997</v>
      </c>
      <c r="X54" s="9">
        <f t="shared" si="5"/>
        <v>4.0500000000000007</v>
      </c>
      <c r="Y54" s="9">
        <f t="shared" si="6"/>
        <v>2.1390000000000002</v>
      </c>
      <c r="Z54" s="9">
        <f t="shared" si="7"/>
        <v>1.6739999999999999</v>
      </c>
      <c r="AA54" s="9">
        <f t="shared" si="8"/>
        <v>0.6</v>
      </c>
      <c r="AB54" s="9">
        <f t="shared" si="9"/>
        <v>0.155</v>
      </c>
      <c r="AC54" s="9">
        <f t="shared" si="10"/>
        <v>0.72</v>
      </c>
      <c r="AD54" s="9">
        <f t="shared" si="11"/>
        <v>0.496</v>
      </c>
      <c r="AE54" s="9">
        <f t="shared" si="12"/>
        <v>20.440000000000001</v>
      </c>
    </row>
    <row r="55" spans="3:31" x14ac:dyDescent="0.3">
      <c r="C55" s="8">
        <v>310</v>
      </c>
      <c r="D55" s="8">
        <v>3.5999999999999997E-2</v>
      </c>
      <c r="E55" s="8">
        <v>2.9000000000000001E-2</v>
      </c>
      <c r="F55" s="8">
        <v>6.8000000000000005E-2</v>
      </c>
      <c r="G55" s="8">
        <v>0.121</v>
      </c>
      <c r="H55" s="8">
        <v>6.5000000000000002E-2</v>
      </c>
      <c r="I55" s="8">
        <v>0.124</v>
      </c>
      <c r="J55" s="8">
        <v>6.5000000000000002E-2</v>
      </c>
      <c r="K55" s="8">
        <v>0.05</v>
      </c>
      <c r="L55" s="8">
        <v>1.9E-2</v>
      </c>
      <c r="M55" s="8">
        <v>5.0000000000000001E-3</v>
      </c>
      <c r="N55" s="8">
        <v>2.1999999999999999E-2</v>
      </c>
      <c r="O55" s="8">
        <v>1.4E-2</v>
      </c>
      <c r="P55" s="8">
        <v>5.0999999999999997E-2</v>
      </c>
      <c r="R55" s="8">
        <v>55</v>
      </c>
      <c r="S55" s="9">
        <f t="shared" si="0"/>
        <v>1.1159999999999999</v>
      </c>
      <c r="T55" s="9">
        <f t="shared" si="1"/>
        <v>0.81200000000000006</v>
      </c>
      <c r="U55" s="9">
        <f t="shared" si="2"/>
        <v>2.1080000000000001</v>
      </c>
      <c r="V55" s="9">
        <f t="shared" si="3"/>
        <v>3.63</v>
      </c>
      <c r="W55" s="9">
        <f t="shared" si="4"/>
        <v>2.0150000000000001</v>
      </c>
      <c r="X55" s="9">
        <f t="shared" si="5"/>
        <v>3.7199999999999998</v>
      </c>
      <c r="Y55" s="9">
        <f t="shared" si="6"/>
        <v>2.0150000000000001</v>
      </c>
      <c r="Z55" s="9">
        <f t="shared" si="7"/>
        <v>1.55</v>
      </c>
      <c r="AA55" s="9">
        <f t="shared" si="8"/>
        <v>0.56999999999999995</v>
      </c>
      <c r="AB55" s="9">
        <f t="shared" si="9"/>
        <v>0.155</v>
      </c>
      <c r="AC55" s="9">
        <f t="shared" si="10"/>
        <v>0.65999999999999992</v>
      </c>
      <c r="AD55" s="9">
        <f t="shared" si="11"/>
        <v>0.434</v>
      </c>
      <c r="AE55" s="9">
        <f t="shared" si="12"/>
        <v>18.614999999999998</v>
      </c>
    </row>
    <row r="56" spans="3:31" x14ac:dyDescent="0.3">
      <c r="C56" s="8">
        <v>320</v>
      </c>
      <c r="D56" s="8">
        <v>0.03</v>
      </c>
      <c r="E56" s="8">
        <v>2.1999999999999999E-2</v>
      </c>
      <c r="F56" s="8">
        <v>6.3E-2</v>
      </c>
      <c r="G56" s="8">
        <v>0.104</v>
      </c>
      <c r="H56" s="8">
        <v>5.2999999999999999E-2</v>
      </c>
      <c r="I56" s="8">
        <v>0.112</v>
      </c>
      <c r="J56" s="8">
        <v>6.0999999999999999E-2</v>
      </c>
      <c r="K56" s="8">
        <v>4.2999999999999997E-2</v>
      </c>
      <c r="L56" s="8">
        <v>1.9E-2</v>
      </c>
      <c r="M56" s="8">
        <v>3.0000000000000001E-3</v>
      </c>
      <c r="N56" s="8">
        <v>1.9E-2</v>
      </c>
      <c r="O56" s="8">
        <v>1.2999999999999999E-2</v>
      </c>
      <c r="P56" s="8">
        <v>4.4999999999999998E-2</v>
      </c>
      <c r="R56" s="8">
        <v>60</v>
      </c>
      <c r="S56" s="9">
        <f t="shared" si="0"/>
        <v>0.92999999999999994</v>
      </c>
      <c r="T56" s="9">
        <f t="shared" si="1"/>
        <v>0.61599999999999999</v>
      </c>
      <c r="U56" s="9">
        <f t="shared" si="2"/>
        <v>1.9530000000000001</v>
      </c>
      <c r="V56" s="9">
        <f t="shared" si="3"/>
        <v>3.1199999999999997</v>
      </c>
      <c r="W56" s="9">
        <f t="shared" si="4"/>
        <v>1.643</v>
      </c>
      <c r="X56" s="9">
        <f t="shared" si="5"/>
        <v>3.36</v>
      </c>
      <c r="Y56" s="9">
        <f t="shared" si="6"/>
        <v>1.891</v>
      </c>
      <c r="Z56" s="9">
        <f t="shared" si="7"/>
        <v>1.333</v>
      </c>
      <c r="AA56" s="9">
        <f t="shared" si="8"/>
        <v>0.56999999999999995</v>
      </c>
      <c r="AB56" s="9">
        <f t="shared" si="9"/>
        <v>9.2999999999999999E-2</v>
      </c>
      <c r="AC56" s="9">
        <f t="shared" si="10"/>
        <v>0.56999999999999995</v>
      </c>
      <c r="AD56" s="9">
        <f t="shared" si="11"/>
        <v>0.40299999999999997</v>
      </c>
      <c r="AE56" s="9">
        <f t="shared" si="12"/>
        <v>16.425000000000001</v>
      </c>
    </row>
    <row r="57" spans="3:31" x14ac:dyDescent="0.3">
      <c r="C57" s="8">
        <v>330</v>
      </c>
      <c r="D57" s="8">
        <v>2.4E-2</v>
      </c>
      <c r="E57" s="8">
        <v>1.7000000000000001E-2</v>
      </c>
      <c r="F57" s="8">
        <v>0.06</v>
      </c>
      <c r="G57" s="8">
        <v>8.6999999999999994E-2</v>
      </c>
      <c r="H57" s="8">
        <v>4.1000000000000002E-2</v>
      </c>
      <c r="I57" s="8">
        <v>0.1</v>
      </c>
      <c r="J57" s="8">
        <v>5.3999999999999999E-2</v>
      </c>
      <c r="K57" s="8">
        <v>4.2000000000000003E-2</v>
      </c>
      <c r="L57" s="8">
        <v>1.7000000000000001E-2</v>
      </c>
      <c r="M57" s="8">
        <v>3.0000000000000001E-3</v>
      </c>
      <c r="N57" s="8">
        <v>1.9E-2</v>
      </c>
      <c r="O57" s="8">
        <v>1.2999999999999999E-2</v>
      </c>
      <c r="P57" s="8">
        <v>0.04</v>
      </c>
      <c r="R57" s="8">
        <v>65</v>
      </c>
      <c r="S57" s="9">
        <f t="shared" si="0"/>
        <v>0.74399999999999999</v>
      </c>
      <c r="T57" s="9">
        <f t="shared" si="1"/>
        <v>0.47600000000000003</v>
      </c>
      <c r="U57" s="9">
        <f t="shared" si="2"/>
        <v>1.8599999999999999</v>
      </c>
      <c r="V57" s="9">
        <f t="shared" si="3"/>
        <v>2.61</v>
      </c>
      <c r="W57" s="9">
        <f t="shared" si="4"/>
        <v>1.2710000000000001</v>
      </c>
      <c r="X57" s="9">
        <f t="shared" si="5"/>
        <v>3</v>
      </c>
      <c r="Y57" s="9">
        <f t="shared" si="6"/>
        <v>1.6739999999999999</v>
      </c>
      <c r="Z57" s="9">
        <f t="shared" si="7"/>
        <v>1.302</v>
      </c>
      <c r="AA57" s="9">
        <f t="shared" si="8"/>
        <v>0.51</v>
      </c>
      <c r="AB57" s="9">
        <f t="shared" si="9"/>
        <v>9.2999999999999999E-2</v>
      </c>
      <c r="AC57" s="9">
        <f t="shared" si="10"/>
        <v>0.56999999999999995</v>
      </c>
      <c r="AD57" s="9">
        <f t="shared" si="11"/>
        <v>0.40299999999999997</v>
      </c>
      <c r="AE57" s="9">
        <f t="shared" si="12"/>
        <v>14.6</v>
      </c>
    </row>
    <row r="58" spans="3:31" x14ac:dyDescent="0.3">
      <c r="C58" s="8">
        <v>340</v>
      </c>
      <c r="D58" s="8">
        <v>0.02</v>
      </c>
      <c r="E58" s="8">
        <v>1.4E-2</v>
      </c>
      <c r="F58" s="8">
        <v>5.7000000000000002E-2</v>
      </c>
      <c r="G58" s="8">
        <v>7.6999999999999999E-2</v>
      </c>
      <c r="H58" s="8">
        <v>3.5000000000000003E-2</v>
      </c>
      <c r="I58" s="8">
        <v>9.0999999999999998E-2</v>
      </c>
      <c r="J58" s="8">
        <v>4.8000000000000001E-2</v>
      </c>
      <c r="K58" s="8">
        <v>3.9E-2</v>
      </c>
      <c r="L58" s="8">
        <v>1.2999999999999999E-2</v>
      </c>
      <c r="M58" s="8">
        <v>2E-3</v>
      </c>
      <c r="N58" s="8">
        <v>1.4999999999999999E-2</v>
      </c>
      <c r="O58" s="8">
        <v>1.0999999999999999E-2</v>
      </c>
      <c r="P58" s="8">
        <v>3.5000000000000003E-2</v>
      </c>
      <c r="R58" s="8">
        <v>70</v>
      </c>
      <c r="S58" s="9">
        <f t="shared" si="0"/>
        <v>0.62</v>
      </c>
      <c r="T58" s="9">
        <f t="shared" si="1"/>
        <v>0.39200000000000002</v>
      </c>
      <c r="U58" s="9">
        <f t="shared" si="2"/>
        <v>1.7670000000000001</v>
      </c>
      <c r="V58" s="9">
        <f t="shared" si="3"/>
        <v>2.31</v>
      </c>
      <c r="W58" s="9">
        <f t="shared" si="4"/>
        <v>1.0850000000000002</v>
      </c>
      <c r="X58" s="9">
        <f t="shared" si="5"/>
        <v>2.73</v>
      </c>
      <c r="Y58" s="9">
        <f t="shared" si="6"/>
        <v>1.488</v>
      </c>
      <c r="Z58" s="9">
        <f t="shared" si="7"/>
        <v>1.2090000000000001</v>
      </c>
      <c r="AA58" s="9">
        <f t="shared" si="8"/>
        <v>0.38999999999999996</v>
      </c>
      <c r="AB58" s="9">
        <f t="shared" si="9"/>
        <v>6.2E-2</v>
      </c>
      <c r="AC58" s="9">
        <f t="shared" si="10"/>
        <v>0.44999999999999996</v>
      </c>
      <c r="AD58" s="9">
        <f t="shared" si="11"/>
        <v>0.34099999999999997</v>
      </c>
      <c r="AE58" s="9">
        <f t="shared" si="12"/>
        <v>12.775</v>
      </c>
    </row>
    <row r="59" spans="3:31" x14ac:dyDescent="0.3">
      <c r="C59" s="8">
        <v>350</v>
      </c>
      <c r="D59" s="8">
        <v>1.6E-2</v>
      </c>
      <c r="E59" s="8">
        <v>0.01</v>
      </c>
      <c r="F59" s="8">
        <v>5.5E-2</v>
      </c>
      <c r="G59" s="8">
        <v>7.1999999999999995E-2</v>
      </c>
      <c r="H59" s="8">
        <v>3.1E-2</v>
      </c>
      <c r="I59" s="8">
        <v>7.9000000000000001E-2</v>
      </c>
      <c r="J59" s="8">
        <v>4.2999999999999997E-2</v>
      </c>
      <c r="K59" s="8">
        <v>3.7999999999999999E-2</v>
      </c>
      <c r="L59" s="8">
        <v>1.2E-2</v>
      </c>
      <c r="M59" s="8">
        <v>2E-3</v>
      </c>
      <c r="N59" s="8">
        <v>1.2999999999999999E-2</v>
      </c>
      <c r="O59" s="8">
        <v>8.0000000000000002E-3</v>
      </c>
      <c r="P59" s="8">
        <v>3.2000000000000001E-2</v>
      </c>
      <c r="R59" s="8">
        <v>75</v>
      </c>
      <c r="S59" s="9">
        <f t="shared" si="0"/>
        <v>0.496</v>
      </c>
      <c r="T59" s="9">
        <f t="shared" si="1"/>
        <v>0.28000000000000003</v>
      </c>
      <c r="U59" s="9">
        <f t="shared" si="2"/>
        <v>1.7050000000000001</v>
      </c>
      <c r="V59" s="9">
        <f t="shared" si="3"/>
        <v>2.1599999999999997</v>
      </c>
      <c r="W59" s="9">
        <f t="shared" si="4"/>
        <v>0.96099999999999997</v>
      </c>
      <c r="X59" s="9">
        <f t="shared" si="5"/>
        <v>2.37</v>
      </c>
      <c r="Y59" s="9">
        <f t="shared" si="6"/>
        <v>1.333</v>
      </c>
      <c r="Z59" s="9">
        <f t="shared" si="7"/>
        <v>1.1779999999999999</v>
      </c>
      <c r="AA59" s="9">
        <f t="shared" si="8"/>
        <v>0.36</v>
      </c>
      <c r="AB59" s="9">
        <f t="shared" si="9"/>
        <v>6.2E-2</v>
      </c>
      <c r="AC59" s="9">
        <f t="shared" si="10"/>
        <v>0.38999999999999996</v>
      </c>
      <c r="AD59" s="9">
        <f t="shared" si="11"/>
        <v>0.248</v>
      </c>
      <c r="AE59" s="9">
        <f t="shared" si="12"/>
        <v>11.68</v>
      </c>
    </row>
    <row r="60" spans="3:31" x14ac:dyDescent="0.3">
      <c r="C60" s="8">
        <v>360</v>
      </c>
      <c r="D60" s="8">
        <v>1.4999999999999999E-2</v>
      </c>
      <c r="E60" s="8">
        <v>8.0000000000000002E-3</v>
      </c>
      <c r="F60" s="8">
        <v>0.05</v>
      </c>
      <c r="G60" s="8">
        <v>6.4000000000000001E-2</v>
      </c>
      <c r="H60" s="8">
        <v>2.8000000000000001E-2</v>
      </c>
      <c r="I60" s="8">
        <v>6.9000000000000006E-2</v>
      </c>
      <c r="J60" s="8">
        <v>3.6999999999999998E-2</v>
      </c>
      <c r="K60" s="8">
        <v>3.4000000000000002E-2</v>
      </c>
      <c r="L60" s="8">
        <v>0.01</v>
      </c>
      <c r="M60" s="8">
        <v>2E-3</v>
      </c>
      <c r="N60" s="8">
        <v>1.2E-2</v>
      </c>
      <c r="O60" s="8">
        <v>6.0000000000000001E-3</v>
      </c>
      <c r="P60" s="8">
        <v>2.8000000000000001E-2</v>
      </c>
      <c r="R60" s="8">
        <v>80</v>
      </c>
      <c r="S60" s="9">
        <f t="shared" si="0"/>
        <v>0.46499999999999997</v>
      </c>
      <c r="T60" s="9">
        <f t="shared" si="1"/>
        <v>0.224</v>
      </c>
      <c r="U60" s="9">
        <f t="shared" si="2"/>
        <v>1.55</v>
      </c>
      <c r="V60" s="9">
        <f t="shared" si="3"/>
        <v>1.92</v>
      </c>
      <c r="W60" s="9">
        <f t="shared" si="4"/>
        <v>0.86799999999999999</v>
      </c>
      <c r="X60" s="9">
        <f t="shared" si="5"/>
        <v>2.0700000000000003</v>
      </c>
      <c r="Y60" s="9">
        <f t="shared" si="6"/>
        <v>1.147</v>
      </c>
      <c r="Z60" s="9">
        <f t="shared" si="7"/>
        <v>1.054</v>
      </c>
      <c r="AA60" s="9">
        <f t="shared" si="8"/>
        <v>0.3</v>
      </c>
      <c r="AB60" s="9">
        <f t="shared" si="9"/>
        <v>6.2E-2</v>
      </c>
      <c r="AC60" s="9">
        <f t="shared" si="10"/>
        <v>0.36</v>
      </c>
      <c r="AD60" s="9">
        <f t="shared" si="11"/>
        <v>0.186</v>
      </c>
      <c r="AE60" s="9">
        <f t="shared" si="12"/>
        <v>10.220000000000001</v>
      </c>
    </row>
    <row r="61" spans="3:31" x14ac:dyDescent="0.3">
      <c r="C61" s="8">
        <v>370</v>
      </c>
      <c r="D61" s="8">
        <v>1.0999999999999999E-2</v>
      </c>
      <c r="E61" s="8">
        <v>7.0000000000000001E-3</v>
      </c>
      <c r="F61" s="8">
        <v>4.4999999999999998E-2</v>
      </c>
      <c r="G61" s="8">
        <v>5.6000000000000001E-2</v>
      </c>
      <c r="H61" s="8">
        <v>2.1000000000000001E-2</v>
      </c>
      <c r="I61" s="8">
        <v>6.3E-2</v>
      </c>
      <c r="J61" s="8">
        <v>3.2000000000000001E-2</v>
      </c>
      <c r="K61" s="8">
        <v>2.9000000000000001E-2</v>
      </c>
      <c r="L61" s="8">
        <v>8.0000000000000002E-3</v>
      </c>
      <c r="M61" s="8">
        <v>2E-3</v>
      </c>
      <c r="N61" s="8">
        <v>0.01</v>
      </c>
      <c r="O61" s="8">
        <v>6.0000000000000001E-3</v>
      </c>
      <c r="P61" s="8">
        <v>2.4E-2</v>
      </c>
      <c r="R61" s="8">
        <v>85</v>
      </c>
      <c r="S61" s="9">
        <f t="shared" si="0"/>
        <v>0.34099999999999997</v>
      </c>
      <c r="T61" s="9">
        <f t="shared" si="1"/>
        <v>0.19600000000000001</v>
      </c>
      <c r="U61" s="9">
        <f t="shared" si="2"/>
        <v>1.395</v>
      </c>
      <c r="V61" s="9">
        <f t="shared" si="3"/>
        <v>1.68</v>
      </c>
      <c r="W61" s="9">
        <f t="shared" si="4"/>
        <v>0.65100000000000002</v>
      </c>
      <c r="X61" s="9">
        <f t="shared" si="5"/>
        <v>1.8900000000000001</v>
      </c>
      <c r="Y61" s="9">
        <f t="shared" si="6"/>
        <v>0.99199999999999999</v>
      </c>
      <c r="Z61" s="9">
        <f t="shared" si="7"/>
        <v>0.89900000000000002</v>
      </c>
      <c r="AA61" s="9">
        <f t="shared" si="8"/>
        <v>0.24</v>
      </c>
      <c r="AB61" s="9">
        <f t="shared" si="9"/>
        <v>6.2E-2</v>
      </c>
      <c r="AC61" s="9">
        <f t="shared" si="10"/>
        <v>0.3</v>
      </c>
      <c r="AD61" s="9">
        <f t="shared" si="11"/>
        <v>0.186</v>
      </c>
      <c r="AE61" s="9">
        <f t="shared" si="12"/>
        <v>8.76</v>
      </c>
    </row>
    <row r="62" spans="3:31" x14ac:dyDescent="0.3">
      <c r="C62" s="8">
        <v>380</v>
      </c>
      <c r="D62" s="8">
        <v>0.01</v>
      </c>
      <c r="E62" s="8">
        <v>6.0000000000000001E-3</v>
      </c>
      <c r="F62" s="8">
        <v>3.9E-2</v>
      </c>
      <c r="G62" s="8">
        <v>4.8000000000000001E-2</v>
      </c>
      <c r="H62" s="8">
        <v>0.02</v>
      </c>
      <c r="I62" s="8">
        <v>5.1999999999999998E-2</v>
      </c>
      <c r="J62" s="8">
        <v>0.03</v>
      </c>
      <c r="K62" s="8">
        <v>2.7E-2</v>
      </c>
      <c r="L62" s="8">
        <v>8.0000000000000002E-3</v>
      </c>
      <c r="M62" s="8">
        <v>2E-3</v>
      </c>
      <c r="N62" s="8">
        <v>7.0000000000000001E-3</v>
      </c>
      <c r="O62" s="8">
        <v>4.0000000000000001E-3</v>
      </c>
      <c r="P62" s="8">
        <v>2.1000000000000001E-2</v>
      </c>
      <c r="R62" s="8">
        <v>90</v>
      </c>
      <c r="S62" s="9">
        <f t="shared" si="0"/>
        <v>0.31</v>
      </c>
      <c r="T62" s="9">
        <f t="shared" si="1"/>
        <v>0.16800000000000001</v>
      </c>
      <c r="U62" s="9">
        <f t="shared" si="2"/>
        <v>1.2090000000000001</v>
      </c>
      <c r="V62" s="9">
        <f t="shared" si="3"/>
        <v>1.44</v>
      </c>
      <c r="W62" s="9">
        <f t="shared" si="4"/>
        <v>0.62</v>
      </c>
      <c r="X62" s="9">
        <f t="shared" si="5"/>
        <v>1.5599999999999998</v>
      </c>
      <c r="Y62" s="9">
        <f t="shared" si="6"/>
        <v>0.92999999999999994</v>
      </c>
      <c r="Z62" s="9">
        <f t="shared" si="7"/>
        <v>0.83699999999999997</v>
      </c>
      <c r="AA62" s="9">
        <f t="shared" si="8"/>
        <v>0.24</v>
      </c>
      <c r="AB62" s="9">
        <f t="shared" si="9"/>
        <v>6.2E-2</v>
      </c>
      <c r="AC62" s="9">
        <f t="shared" si="10"/>
        <v>0.21</v>
      </c>
      <c r="AD62" s="9">
        <f t="shared" si="11"/>
        <v>0.124</v>
      </c>
      <c r="AE62" s="9">
        <f t="shared" si="12"/>
        <v>7.665</v>
      </c>
    </row>
    <row r="63" spans="3:31" x14ac:dyDescent="0.3">
      <c r="C63" s="8">
        <v>390</v>
      </c>
      <c r="D63" s="8">
        <v>8.9999999999999993E-3</v>
      </c>
      <c r="E63" s="8">
        <v>6.0000000000000001E-3</v>
      </c>
      <c r="F63" s="8">
        <v>3.5000000000000003E-2</v>
      </c>
      <c r="G63" s="8">
        <v>4.5999999999999999E-2</v>
      </c>
      <c r="H63" s="8">
        <v>1.7000000000000001E-2</v>
      </c>
      <c r="I63" s="8">
        <v>0.04</v>
      </c>
      <c r="J63" s="8">
        <v>2.4E-2</v>
      </c>
      <c r="K63" s="8">
        <v>2.5000000000000001E-2</v>
      </c>
      <c r="L63" s="8">
        <v>8.0000000000000002E-3</v>
      </c>
      <c r="M63" s="8">
        <v>2E-3</v>
      </c>
      <c r="N63" s="8">
        <v>4.0000000000000001E-3</v>
      </c>
      <c r="O63" s="8">
        <v>3.0000000000000001E-3</v>
      </c>
      <c r="P63" s="8">
        <v>1.7999999999999999E-2</v>
      </c>
      <c r="R63" s="8">
        <v>100</v>
      </c>
      <c r="S63" s="9">
        <f t="shared" si="0"/>
        <v>0.27899999999999997</v>
      </c>
      <c r="T63" s="9">
        <f t="shared" si="1"/>
        <v>0.16800000000000001</v>
      </c>
      <c r="U63" s="9">
        <f t="shared" si="2"/>
        <v>1.0850000000000002</v>
      </c>
      <c r="V63" s="9">
        <f t="shared" si="3"/>
        <v>1.38</v>
      </c>
      <c r="W63" s="9">
        <f t="shared" si="4"/>
        <v>0.52700000000000002</v>
      </c>
      <c r="X63" s="9">
        <f t="shared" si="5"/>
        <v>1.2</v>
      </c>
      <c r="Y63" s="9">
        <f t="shared" si="6"/>
        <v>0.74399999999999999</v>
      </c>
      <c r="Z63" s="9">
        <f t="shared" si="7"/>
        <v>0.77500000000000002</v>
      </c>
      <c r="AA63" s="9">
        <f t="shared" si="8"/>
        <v>0.24</v>
      </c>
      <c r="AB63" s="9">
        <f t="shared" si="9"/>
        <v>6.2E-2</v>
      </c>
      <c r="AC63" s="9">
        <f t="shared" si="10"/>
        <v>0.12</v>
      </c>
      <c r="AD63" s="9">
        <f t="shared" si="11"/>
        <v>9.2999999999999999E-2</v>
      </c>
      <c r="AE63" s="9">
        <f t="shared" si="12"/>
        <v>6.5699999999999994</v>
      </c>
    </row>
    <row r="64" spans="3:31" x14ac:dyDescent="0.3">
      <c r="C64" s="8">
        <v>400</v>
      </c>
      <c r="D64" s="8">
        <v>7.0000000000000001E-3</v>
      </c>
      <c r="E64" s="8">
        <v>4.0000000000000001E-3</v>
      </c>
      <c r="F64" s="8">
        <v>2.9000000000000001E-2</v>
      </c>
      <c r="G64" s="8">
        <v>4.3999999999999997E-2</v>
      </c>
      <c r="H64" s="8">
        <v>1.4999999999999999E-2</v>
      </c>
      <c r="I64" s="8">
        <v>3.4000000000000002E-2</v>
      </c>
      <c r="J64" s="8">
        <v>2.1000000000000001E-2</v>
      </c>
      <c r="K64" s="8">
        <v>2.1999999999999999E-2</v>
      </c>
      <c r="L64" s="8">
        <v>7.0000000000000001E-3</v>
      </c>
      <c r="M64" s="8">
        <v>2E-3</v>
      </c>
      <c r="N64" s="8">
        <v>2E-3</v>
      </c>
      <c r="O64" s="8">
        <v>3.0000000000000001E-3</v>
      </c>
      <c r="P64" s="8">
        <v>1.6E-2</v>
      </c>
      <c r="R64" s="8">
        <v>110</v>
      </c>
      <c r="S64" s="9">
        <f t="shared" si="0"/>
        <v>0.217</v>
      </c>
      <c r="T64" s="9">
        <f t="shared" si="1"/>
        <v>0.112</v>
      </c>
      <c r="U64" s="9">
        <f t="shared" si="2"/>
        <v>0.89900000000000002</v>
      </c>
      <c r="V64" s="9">
        <f t="shared" si="3"/>
        <v>1.3199999999999998</v>
      </c>
      <c r="W64" s="9">
        <f t="shared" si="4"/>
        <v>0.46499999999999997</v>
      </c>
      <c r="X64" s="9">
        <f t="shared" si="5"/>
        <v>1.02</v>
      </c>
      <c r="Y64" s="9">
        <f t="shared" si="6"/>
        <v>0.65100000000000002</v>
      </c>
      <c r="Z64" s="9">
        <f t="shared" si="7"/>
        <v>0.68199999999999994</v>
      </c>
      <c r="AA64" s="9">
        <f t="shared" si="8"/>
        <v>0.21</v>
      </c>
      <c r="AB64" s="9">
        <f t="shared" si="9"/>
        <v>6.2E-2</v>
      </c>
      <c r="AC64" s="9">
        <f t="shared" si="10"/>
        <v>0.06</v>
      </c>
      <c r="AD64" s="9">
        <f t="shared" si="11"/>
        <v>9.2999999999999999E-2</v>
      </c>
      <c r="AE64" s="9">
        <f t="shared" si="12"/>
        <v>5.84</v>
      </c>
    </row>
    <row r="65" spans="3:31" x14ac:dyDescent="0.3">
      <c r="C65" s="8">
        <v>410</v>
      </c>
      <c r="D65" s="8">
        <v>7.0000000000000001E-3</v>
      </c>
      <c r="E65" s="8">
        <v>3.0000000000000001E-3</v>
      </c>
      <c r="F65" s="8">
        <v>2.7E-2</v>
      </c>
      <c r="G65" s="8">
        <v>4.2999999999999997E-2</v>
      </c>
      <c r="H65" s="8">
        <v>0.01</v>
      </c>
      <c r="I65" s="8">
        <v>3.2000000000000001E-2</v>
      </c>
      <c r="J65" s="8">
        <v>2.1000000000000001E-2</v>
      </c>
      <c r="K65" s="8">
        <v>2.1000000000000001E-2</v>
      </c>
      <c r="L65" s="8">
        <v>6.0000000000000001E-3</v>
      </c>
      <c r="M65" s="8">
        <v>1E-3</v>
      </c>
      <c r="N65" s="8">
        <v>2E-3</v>
      </c>
      <c r="O65" s="8">
        <v>2E-3</v>
      </c>
      <c r="P65" s="8">
        <v>1.4999999999999999E-2</v>
      </c>
      <c r="R65" s="8">
        <v>120</v>
      </c>
      <c r="S65" s="9">
        <f t="shared" si="0"/>
        <v>0.217</v>
      </c>
      <c r="T65" s="9">
        <f t="shared" si="1"/>
        <v>8.4000000000000005E-2</v>
      </c>
      <c r="U65" s="9">
        <f t="shared" si="2"/>
        <v>0.83699999999999997</v>
      </c>
      <c r="V65" s="9">
        <f t="shared" si="3"/>
        <v>1.2899999999999998</v>
      </c>
      <c r="W65" s="9">
        <f t="shared" si="4"/>
        <v>0.31</v>
      </c>
      <c r="X65" s="9">
        <f t="shared" si="5"/>
        <v>0.96</v>
      </c>
      <c r="Y65" s="9">
        <f t="shared" si="6"/>
        <v>0.65100000000000002</v>
      </c>
      <c r="Z65" s="9">
        <f t="shared" si="7"/>
        <v>0.65100000000000002</v>
      </c>
      <c r="AA65" s="9">
        <f t="shared" si="8"/>
        <v>0.18</v>
      </c>
      <c r="AB65" s="9">
        <f t="shared" si="9"/>
        <v>3.1E-2</v>
      </c>
      <c r="AC65" s="9">
        <f t="shared" si="10"/>
        <v>0.06</v>
      </c>
      <c r="AD65" s="9">
        <f t="shared" si="11"/>
        <v>6.2E-2</v>
      </c>
      <c r="AE65" s="9">
        <f t="shared" si="12"/>
        <v>5.4749999999999996</v>
      </c>
    </row>
    <row r="66" spans="3:31" x14ac:dyDescent="0.3">
      <c r="C66" s="8">
        <v>420</v>
      </c>
      <c r="D66" s="8">
        <v>7.0000000000000001E-3</v>
      </c>
      <c r="E66" s="8">
        <v>3.0000000000000001E-3</v>
      </c>
      <c r="F66" s="8">
        <v>2.1000000000000001E-2</v>
      </c>
      <c r="G66" s="8">
        <v>0.04</v>
      </c>
      <c r="H66" s="8">
        <v>6.0000000000000001E-3</v>
      </c>
      <c r="I66" s="8">
        <v>2.9000000000000001E-2</v>
      </c>
      <c r="J66" s="8">
        <v>0.02</v>
      </c>
      <c r="K66" s="8">
        <v>0.02</v>
      </c>
      <c r="L66" s="8">
        <v>6.0000000000000001E-3</v>
      </c>
      <c r="M66" s="8">
        <v>1E-3</v>
      </c>
      <c r="N66" s="8">
        <v>1E-3</v>
      </c>
      <c r="O66" s="8">
        <v>2E-3</v>
      </c>
      <c r="P66" s="8">
        <v>1.2999999999999999E-2</v>
      </c>
      <c r="R66" s="8">
        <v>130</v>
      </c>
      <c r="S66" s="9">
        <f t="shared" si="0"/>
        <v>0.217</v>
      </c>
      <c r="T66" s="9">
        <f t="shared" si="1"/>
        <v>8.4000000000000005E-2</v>
      </c>
      <c r="U66" s="9">
        <f t="shared" si="2"/>
        <v>0.65100000000000002</v>
      </c>
      <c r="V66" s="9">
        <f t="shared" si="3"/>
        <v>1.2</v>
      </c>
      <c r="W66" s="9">
        <f t="shared" si="4"/>
        <v>0.186</v>
      </c>
      <c r="X66" s="9">
        <f t="shared" si="5"/>
        <v>0.87</v>
      </c>
      <c r="Y66" s="9">
        <f t="shared" si="6"/>
        <v>0.62</v>
      </c>
      <c r="Z66" s="9">
        <f t="shared" si="7"/>
        <v>0.62</v>
      </c>
      <c r="AA66" s="9">
        <f t="shared" si="8"/>
        <v>0.18</v>
      </c>
      <c r="AB66" s="9">
        <f t="shared" si="9"/>
        <v>3.1E-2</v>
      </c>
      <c r="AC66" s="9">
        <f t="shared" si="10"/>
        <v>0.03</v>
      </c>
      <c r="AD66" s="9">
        <f t="shared" si="11"/>
        <v>6.2E-2</v>
      </c>
      <c r="AE66" s="9">
        <f t="shared" si="12"/>
        <v>4.7450000000000001</v>
      </c>
    </row>
    <row r="67" spans="3:31" x14ac:dyDescent="0.3">
      <c r="C67" s="8">
        <v>430</v>
      </c>
      <c r="D67" s="8">
        <v>6.0000000000000001E-3</v>
      </c>
      <c r="E67" s="8">
        <v>3.0000000000000001E-3</v>
      </c>
      <c r="F67" s="8">
        <v>1.9E-2</v>
      </c>
      <c r="G67" s="8">
        <v>3.4000000000000002E-2</v>
      </c>
      <c r="H67" s="8">
        <v>6.0000000000000001E-3</v>
      </c>
      <c r="I67" s="8">
        <v>2.5000000000000001E-2</v>
      </c>
      <c r="J67" s="8">
        <v>1.9E-2</v>
      </c>
      <c r="K67" s="8">
        <v>0.02</v>
      </c>
      <c r="L67" s="8">
        <v>4.0000000000000001E-3</v>
      </c>
      <c r="M67" s="8">
        <v>1E-3</v>
      </c>
      <c r="N67" s="8">
        <v>1E-3</v>
      </c>
      <c r="O67" s="8">
        <v>2E-3</v>
      </c>
      <c r="P67" s="8">
        <v>1.2E-2</v>
      </c>
      <c r="R67" s="8">
        <v>140</v>
      </c>
      <c r="S67" s="9">
        <f t="shared" si="0"/>
        <v>0.186</v>
      </c>
      <c r="T67" s="9">
        <f t="shared" si="1"/>
        <v>8.4000000000000005E-2</v>
      </c>
      <c r="U67" s="9">
        <f t="shared" si="2"/>
        <v>0.58899999999999997</v>
      </c>
      <c r="V67" s="9">
        <f t="shared" si="3"/>
        <v>1.02</v>
      </c>
      <c r="W67" s="9">
        <f t="shared" si="4"/>
        <v>0.186</v>
      </c>
      <c r="X67" s="9">
        <f t="shared" si="5"/>
        <v>0.75</v>
      </c>
      <c r="Y67" s="9">
        <f t="shared" si="6"/>
        <v>0.58899999999999997</v>
      </c>
      <c r="Z67" s="9">
        <f t="shared" si="7"/>
        <v>0.62</v>
      </c>
      <c r="AA67" s="9">
        <f t="shared" si="8"/>
        <v>0.12</v>
      </c>
      <c r="AB67" s="9">
        <f t="shared" si="9"/>
        <v>3.1E-2</v>
      </c>
      <c r="AC67" s="9">
        <f t="shared" si="10"/>
        <v>0.03</v>
      </c>
      <c r="AD67" s="9">
        <f t="shared" si="11"/>
        <v>6.2E-2</v>
      </c>
      <c r="AE67" s="9">
        <f t="shared" si="12"/>
        <v>4.38</v>
      </c>
    </row>
    <row r="68" spans="3:31" x14ac:dyDescent="0.3">
      <c r="C68" s="8">
        <v>440</v>
      </c>
      <c r="D68" s="8">
        <v>6.0000000000000001E-3</v>
      </c>
      <c r="E68" s="8">
        <v>1E-3</v>
      </c>
      <c r="F68" s="8">
        <v>1.4999999999999999E-2</v>
      </c>
      <c r="G68" s="8">
        <v>2.8000000000000001E-2</v>
      </c>
      <c r="H68" s="8">
        <v>5.0000000000000001E-3</v>
      </c>
      <c r="I68" s="8">
        <v>2.4E-2</v>
      </c>
      <c r="J68" s="8">
        <v>1.7000000000000001E-2</v>
      </c>
      <c r="K68" s="8">
        <v>1.7999999999999999E-2</v>
      </c>
      <c r="L68" s="8">
        <v>4.0000000000000001E-3</v>
      </c>
      <c r="M68" s="8">
        <v>0</v>
      </c>
      <c r="N68" s="8">
        <v>0</v>
      </c>
      <c r="O68" s="8">
        <v>2E-3</v>
      </c>
      <c r="P68" s="8">
        <v>0.01</v>
      </c>
      <c r="R68" s="8">
        <v>150</v>
      </c>
      <c r="S68" s="9">
        <f t="shared" si="0"/>
        <v>0.186</v>
      </c>
      <c r="T68" s="9">
        <f t="shared" si="1"/>
        <v>2.8000000000000001E-2</v>
      </c>
      <c r="U68" s="9">
        <f t="shared" si="2"/>
        <v>0.46499999999999997</v>
      </c>
      <c r="V68" s="9">
        <f t="shared" si="3"/>
        <v>0.84</v>
      </c>
      <c r="W68" s="9">
        <f t="shared" si="4"/>
        <v>0.155</v>
      </c>
      <c r="X68" s="9">
        <f t="shared" si="5"/>
        <v>0.72</v>
      </c>
      <c r="Y68" s="9">
        <f t="shared" si="6"/>
        <v>0.52700000000000002</v>
      </c>
      <c r="Z68" s="9">
        <f t="shared" si="7"/>
        <v>0.55799999999999994</v>
      </c>
      <c r="AA68" s="9">
        <f t="shared" si="8"/>
        <v>0.12</v>
      </c>
      <c r="AB68" s="9">
        <f t="shared" si="9"/>
        <v>0</v>
      </c>
      <c r="AC68" s="9">
        <f t="shared" si="10"/>
        <v>0</v>
      </c>
      <c r="AD68" s="9">
        <f t="shared" si="11"/>
        <v>6.2E-2</v>
      </c>
      <c r="AE68" s="9">
        <f t="shared" si="12"/>
        <v>3.65</v>
      </c>
    </row>
    <row r="69" spans="3:31" x14ac:dyDescent="0.3">
      <c r="C69" s="8">
        <v>450</v>
      </c>
      <c r="D69" s="8">
        <v>4.0000000000000001E-3</v>
      </c>
      <c r="E69" s="8">
        <v>0</v>
      </c>
      <c r="F69" s="8">
        <v>1.2999999999999999E-2</v>
      </c>
      <c r="G69" s="8">
        <v>2.5000000000000001E-2</v>
      </c>
      <c r="H69" s="8">
        <v>5.0000000000000001E-3</v>
      </c>
      <c r="I69" s="8">
        <v>2.1999999999999999E-2</v>
      </c>
      <c r="J69" s="8">
        <v>1.4E-2</v>
      </c>
      <c r="K69" s="8">
        <v>1.7000000000000001E-2</v>
      </c>
      <c r="L69" s="8">
        <v>4.0000000000000001E-3</v>
      </c>
      <c r="M69" s="8">
        <v>0</v>
      </c>
      <c r="N69" s="8">
        <v>0</v>
      </c>
      <c r="O69" s="8">
        <v>1E-3</v>
      </c>
      <c r="P69" s="8">
        <v>8.9999999999999993E-3</v>
      </c>
      <c r="R69" s="8">
        <v>160</v>
      </c>
      <c r="S69" s="9">
        <f t="shared" ref="S69:S103" si="13">31*D69</f>
        <v>0.124</v>
      </c>
      <c r="T69" s="9">
        <f t="shared" ref="T69:T103" si="14">28*E69</f>
        <v>0</v>
      </c>
      <c r="U69" s="9">
        <f t="shared" ref="U69:U103" si="15">31*F69</f>
        <v>0.40299999999999997</v>
      </c>
      <c r="V69" s="9">
        <f t="shared" ref="V69:V103" si="16">30*G69</f>
        <v>0.75</v>
      </c>
      <c r="W69" s="9">
        <f t="shared" ref="W69:W103" si="17">31*H69</f>
        <v>0.155</v>
      </c>
      <c r="X69" s="9">
        <f t="shared" ref="X69:X103" si="18">30*I69</f>
        <v>0.65999999999999992</v>
      </c>
      <c r="Y69" s="9">
        <f t="shared" ref="Y69:Y103" si="19">31*J69</f>
        <v>0.434</v>
      </c>
      <c r="Z69" s="9">
        <f t="shared" ref="Z69:Z103" si="20">31*K69</f>
        <v>0.52700000000000002</v>
      </c>
      <c r="AA69" s="9">
        <f t="shared" ref="AA69:AA103" si="21">30*L69</f>
        <v>0.12</v>
      </c>
      <c r="AB69" s="9">
        <f t="shared" ref="AB69:AB103" si="22">31*M69</f>
        <v>0</v>
      </c>
      <c r="AC69" s="9">
        <f t="shared" ref="AC69:AC103" si="23">30*N69</f>
        <v>0</v>
      </c>
      <c r="AD69" s="9">
        <f t="shared" ref="AD69:AD103" si="24">31*O69</f>
        <v>3.1E-2</v>
      </c>
      <c r="AE69" s="9">
        <f t="shared" ref="AE69:AE103" si="25">365*P69</f>
        <v>3.2849999999999997</v>
      </c>
    </row>
    <row r="70" spans="3:31" x14ac:dyDescent="0.3">
      <c r="C70" s="8">
        <v>460</v>
      </c>
      <c r="D70" s="8">
        <v>3.0000000000000001E-3</v>
      </c>
      <c r="E70" s="8">
        <v>0</v>
      </c>
      <c r="F70" s="8">
        <v>1.0999999999999999E-2</v>
      </c>
      <c r="G70" s="8">
        <v>2.3E-2</v>
      </c>
      <c r="H70" s="8">
        <v>4.0000000000000001E-3</v>
      </c>
      <c r="I70" s="8">
        <v>2.1000000000000001E-2</v>
      </c>
      <c r="J70" s="8">
        <v>1.4E-2</v>
      </c>
      <c r="K70" s="8">
        <v>1.4999999999999999E-2</v>
      </c>
      <c r="L70" s="8">
        <v>4.0000000000000001E-3</v>
      </c>
      <c r="M70" s="8">
        <v>0</v>
      </c>
      <c r="N70" s="8">
        <v>0</v>
      </c>
      <c r="O70" s="8">
        <v>0</v>
      </c>
      <c r="P70" s="8">
        <v>8.0000000000000002E-3</v>
      </c>
      <c r="R70" s="8">
        <v>170</v>
      </c>
      <c r="S70" s="9">
        <f t="shared" si="13"/>
        <v>9.2999999999999999E-2</v>
      </c>
      <c r="T70" s="9">
        <f t="shared" si="14"/>
        <v>0</v>
      </c>
      <c r="U70" s="9">
        <f t="shared" si="15"/>
        <v>0.34099999999999997</v>
      </c>
      <c r="V70" s="9">
        <f t="shared" si="16"/>
        <v>0.69</v>
      </c>
      <c r="W70" s="9">
        <f t="shared" si="17"/>
        <v>0.124</v>
      </c>
      <c r="X70" s="9">
        <f t="shared" si="18"/>
        <v>0.63</v>
      </c>
      <c r="Y70" s="9">
        <f t="shared" si="19"/>
        <v>0.434</v>
      </c>
      <c r="Z70" s="9">
        <f t="shared" si="20"/>
        <v>0.46499999999999997</v>
      </c>
      <c r="AA70" s="9">
        <f t="shared" si="21"/>
        <v>0.12</v>
      </c>
      <c r="AB70" s="9">
        <f t="shared" si="22"/>
        <v>0</v>
      </c>
      <c r="AC70" s="9">
        <f t="shared" si="23"/>
        <v>0</v>
      </c>
      <c r="AD70" s="9">
        <f t="shared" si="24"/>
        <v>0</v>
      </c>
      <c r="AE70" s="9">
        <f t="shared" si="25"/>
        <v>2.92</v>
      </c>
    </row>
    <row r="71" spans="3:31" x14ac:dyDescent="0.3">
      <c r="C71" s="8">
        <v>470</v>
      </c>
      <c r="D71" s="8">
        <v>2E-3</v>
      </c>
      <c r="E71" s="8">
        <v>0</v>
      </c>
      <c r="F71" s="8">
        <v>8.9999999999999993E-3</v>
      </c>
      <c r="G71" s="8">
        <v>0.02</v>
      </c>
      <c r="H71" s="8">
        <v>4.0000000000000001E-3</v>
      </c>
      <c r="I71" s="8">
        <v>0.02</v>
      </c>
      <c r="J71" s="8">
        <v>1.2999999999999999E-2</v>
      </c>
      <c r="K71" s="8">
        <v>1.2999999999999999E-2</v>
      </c>
      <c r="L71" s="8">
        <v>4.0000000000000001E-3</v>
      </c>
      <c r="M71" s="8">
        <v>0</v>
      </c>
      <c r="N71" s="8">
        <v>0</v>
      </c>
      <c r="O71" s="8">
        <v>0</v>
      </c>
      <c r="P71" s="8">
        <v>7.0000000000000001E-3</v>
      </c>
      <c r="R71" s="8">
        <v>180</v>
      </c>
      <c r="S71" s="9">
        <f t="shared" si="13"/>
        <v>6.2E-2</v>
      </c>
      <c r="T71" s="9">
        <f t="shared" si="14"/>
        <v>0</v>
      </c>
      <c r="U71" s="9">
        <f t="shared" si="15"/>
        <v>0.27899999999999997</v>
      </c>
      <c r="V71" s="9">
        <f t="shared" si="16"/>
        <v>0.6</v>
      </c>
      <c r="W71" s="9">
        <f t="shared" si="17"/>
        <v>0.124</v>
      </c>
      <c r="X71" s="9">
        <f t="shared" si="18"/>
        <v>0.6</v>
      </c>
      <c r="Y71" s="9">
        <f t="shared" si="19"/>
        <v>0.40299999999999997</v>
      </c>
      <c r="Z71" s="9">
        <f t="shared" si="20"/>
        <v>0.40299999999999997</v>
      </c>
      <c r="AA71" s="9">
        <f t="shared" si="21"/>
        <v>0.12</v>
      </c>
      <c r="AB71" s="9">
        <f t="shared" si="22"/>
        <v>0</v>
      </c>
      <c r="AC71" s="9">
        <f t="shared" si="23"/>
        <v>0</v>
      </c>
      <c r="AD71" s="9">
        <f t="shared" si="24"/>
        <v>0</v>
      </c>
      <c r="AE71" s="9">
        <f t="shared" si="25"/>
        <v>2.5550000000000002</v>
      </c>
    </row>
    <row r="72" spans="3:31" x14ac:dyDescent="0.3">
      <c r="C72" s="8">
        <v>480</v>
      </c>
      <c r="D72" s="8">
        <v>2E-3</v>
      </c>
      <c r="E72" s="8">
        <v>0</v>
      </c>
      <c r="F72" s="8">
        <v>6.0000000000000001E-3</v>
      </c>
      <c r="G72" s="8">
        <v>1.7999999999999999E-2</v>
      </c>
      <c r="H72" s="8">
        <v>3.0000000000000001E-3</v>
      </c>
      <c r="I72" s="8">
        <v>1.7000000000000001E-2</v>
      </c>
      <c r="J72" s="8">
        <v>1.2999999999999999E-2</v>
      </c>
      <c r="K72" s="8">
        <v>1.2999999999999999E-2</v>
      </c>
      <c r="L72" s="8">
        <v>2E-3</v>
      </c>
      <c r="M72" s="8">
        <v>0</v>
      </c>
      <c r="N72" s="8">
        <v>0</v>
      </c>
      <c r="O72" s="8">
        <v>0</v>
      </c>
      <c r="P72" s="8">
        <v>6.0000000000000001E-3</v>
      </c>
      <c r="R72" s="8">
        <v>190</v>
      </c>
      <c r="S72" s="9">
        <f t="shared" si="13"/>
        <v>6.2E-2</v>
      </c>
      <c r="T72" s="9">
        <f t="shared" si="14"/>
        <v>0</v>
      </c>
      <c r="U72" s="9">
        <f t="shared" si="15"/>
        <v>0.186</v>
      </c>
      <c r="V72" s="9">
        <f t="shared" si="16"/>
        <v>0.53999999999999992</v>
      </c>
      <c r="W72" s="9">
        <f t="shared" si="17"/>
        <v>9.2999999999999999E-2</v>
      </c>
      <c r="X72" s="9">
        <f t="shared" si="18"/>
        <v>0.51</v>
      </c>
      <c r="Y72" s="9">
        <f t="shared" si="19"/>
        <v>0.40299999999999997</v>
      </c>
      <c r="Z72" s="9">
        <f t="shared" si="20"/>
        <v>0.40299999999999997</v>
      </c>
      <c r="AA72" s="9">
        <f t="shared" si="21"/>
        <v>0.06</v>
      </c>
      <c r="AB72" s="9">
        <f t="shared" si="22"/>
        <v>0</v>
      </c>
      <c r="AC72" s="9">
        <f t="shared" si="23"/>
        <v>0</v>
      </c>
      <c r="AD72" s="9">
        <f t="shared" si="24"/>
        <v>0</v>
      </c>
      <c r="AE72" s="9">
        <f t="shared" si="25"/>
        <v>2.19</v>
      </c>
    </row>
    <row r="73" spans="3:31" x14ac:dyDescent="0.3">
      <c r="C73" s="8">
        <v>490</v>
      </c>
      <c r="D73" s="8">
        <v>1E-3</v>
      </c>
      <c r="E73" s="8">
        <v>0</v>
      </c>
      <c r="F73" s="8">
        <v>6.0000000000000001E-3</v>
      </c>
      <c r="G73" s="8">
        <v>1.7999999999999999E-2</v>
      </c>
      <c r="H73" s="8">
        <v>1E-3</v>
      </c>
      <c r="I73" s="8">
        <v>1.6E-2</v>
      </c>
      <c r="J73" s="8">
        <v>1.2999999999999999E-2</v>
      </c>
      <c r="K73" s="8">
        <v>1.2E-2</v>
      </c>
      <c r="L73" s="8">
        <v>2E-3</v>
      </c>
      <c r="M73" s="8">
        <v>0</v>
      </c>
      <c r="N73" s="8">
        <v>0</v>
      </c>
      <c r="O73" s="8">
        <v>0</v>
      </c>
      <c r="P73" s="8">
        <v>6.0000000000000001E-3</v>
      </c>
      <c r="R73" s="8">
        <v>200</v>
      </c>
      <c r="S73" s="9">
        <f t="shared" si="13"/>
        <v>3.1E-2</v>
      </c>
      <c r="T73" s="9">
        <f t="shared" si="14"/>
        <v>0</v>
      </c>
      <c r="U73" s="9">
        <f t="shared" si="15"/>
        <v>0.186</v>
      </c>
      <c r="V73" s="9">
        <f t="shared" si="16"/>
        <v>0.53999999999999992</v>
      </c>
      <c r="W73" s="9">
        <f t="shared" si="17"/>
        <v>3.1E-2</v>
      </c>
      <c r="X73" s="9">
        <f t="shared" si="18"/>
        <v>0.48</v>
      </c>
      <c r="Y73" s="9">
        <f t="shared" si="19"/>
        <v>0.40299999999999997</v>
      </c>
      <c r="Z73" s="9">
        <f t="shared" si="20"/>
        <v>0.372</v>
      </c>
      <c r="AA73" s="9">
        <f t="shared" si="21"/>
        <v>0.06</v>
      </c>
      <c r="AB73" s="9">
        <f t="shared" si="22"/>
        <v>0</v>
      </c>
      <c r="AC73" s="9">
        <f t="shared" si="23"/>
        <v>0</v>
      </c>
      <c r="AD73" s="9">
        <f t="shared" si="24"/>
        <v>0</v>
      </c>
      <c r="AE73" s="9">
        <f t="shared" si="25"/>
        <v>2.19</v>
      </c>
    </row>
    <row r="74" spans="3:31" x14ac:dyDescent="0.3">
      <c r="C74" s="8">
        <v>500</v>
      </c>
      <c r="D74" s="8">
        <v>0</v>
      </c>
      <c r="E74" s="8">
        <v>0</v>
      </c>
      <c r="F74" s="8">
        <v>6.0000000000000001E-3</v>
      </c>
      <c r="G74" s="8">
        <v>1.7000000000000001E-2</v>
      </c>
      <c r="H74" s="8">
        <v>0</v>
      </c>
      <c r="I74" s="8">
        <v>1.4999999999999999E-2</v>
      </c>
      <c r="J74" s="8">
        <v>1.0999999999999999E-2</v>
      </c>
      <c r="K74" s="8">
        <v>1.2E-2</v>
      </c>
      <c r="L74" s="8">
        <v>2E-3</v>
      </c>
      <c r="M74" s="8">
        <v>0</v>
      </c>
      <c r="N74" s="8">
        <v>0</v>
      </c>
      <c r="O74" s="8">
        <v>0</v>
      </c>
      <c r="P74" s="8">
        <v>5.0000000000000001E-3</v>
      </c>
      <c r="R74" s="8">
        <v>210</v>
      </c>
      <c r="S74" s="9">
        <f t="shared" si="13"/>
        <v>0</v>
      </c>
      <c r="T74" s="9">
        <f t="shared" si="14"/>
        <v>0</v>
      </c>
      <c r="U74" s="9">
        <f t="shared" si="15"/>
        <v>0.186</v>
      </c>
      <c r="V74" s="9">
        <f t="shared" si="16"/>
        <v>0.51</v>
      </c>
      <c r="W74" s="9">
        <f t="shared" si="17"/>
        <v>0</v>
      </c>
      <c r="X74" s="9">
        <f t="shared" si="18"/>
        <v>0.44999999999999996</v>
      </c>
      <c r="Y74" s="9">
        <f t="shared" si="19"/>
        <v>0.34099999999999997</v>
      </c>
      <c r="Z74" s="9">
        <f t="shared" si="20"/>
        <v>0.372</v>
      </c>
      <c r="AA74" s="9">
        <f t="shared" si="21"/>
        <v>0.06</v>
      </c>
      <c r="AB74" s="9">
        <f t="shared" si="22"/>
        <v>0</v>
      </c>
      <c r="AC74" s="9">
        <f t="shared" si="23"/>
        <v>0</v>
      </c>
      <c r="AD74" s="9">
        <f t="shared" si="24"/>
        <v>0</v>
      </c>
      <c r="AE74" s="9">
        <f t="shared" si="25"/>
        <v>1.825</v>
      </c>
    </row>
    <row r="75" spans="3:31" x14ac:dyDescent="0.3">
      <c r="C75" s="8">
        <v>220</v>
      </c>
      <c r="D75" s="8">
        <v>0.10299999999999999</v>
      </c>
      <c r="E75" s="8">
        <v>9.2999999999999999E-2</v>
      </c>
      <c r="F75" s="8">
        <v>0.158</v>
      </c>
      <c r="G75" s="8">
        <v>0.24399999999999999</v>
      </c>
      <c r="H75" s="8">
        <v>0.29799999999999999</v>
      </c>
      <c r="I75" s="8">
        <v>0.28499999999999998</v>
      </c>
      <c r="J75" s="8">
        <v>0.156</v>
      </c>
      <c r="K75" s="8">
        <v>0.113</v>
      </c>
      <c r="L75" s="8">
        <v>7.0999999999999994E-2</v>
      </c>
      <c r="M75" s="8">
        <v>1.7000000000000001E-2</v>
      </c>
      <c r="N75" s="8">
        <v>4.1000000000000002E-2</v>
      </c>
      <c r="O75" s="8">
        <v>5.3999999999999999E-2</v>
      </c>
      <c r="P75" s="8">
        <v>0.13600000000000001</v>
      </c>
      <c r="R75" s="8">
        <v>220</v>
      </c>
      <c r="S75" s="9">
        <f t="shared" si="13"/>
        <v>3.1929999999999996</v>
      </c>
      <c r="T75" s="9">
        <f t="shared" si="14"/>
        <v>2.6040000000000001</v>
      </c>
      <c r="U75" s="9">
        <f t="shared" si="15"/>
        <v>4.8979999999999997</v>
      </c>
      <c r="V75" s="9">
        <f t="shared" si="16"/>
        <v>7.32</v>
      </c>
      <c r="W75" s="9">
        <f t="shared" si="17"/>
        <v>9.2379999999999995</v>
      </c>
      <c r="X75" s="9">
        <f t="shared" si="18"/>
        <v>8.5499999999999989</v>
      </c>
      <c r="Y75" s="9">
        <f t="shared" si="19"/>
        <v>4.8360000000000003</v>
      </c>
      <c r="Z75" s="9">
        <f t="shared" si="20"/>
        <v>3.5030000000000001</v>
      </c>
      <c r="AA75" s="9">
        <f t="shared" si="21"/>
        <v>2.13</v>
      </c>
      <c r="AB75" s="9">
        <f t="shared" si="22"/>
        <v>0.52700000000000002</v>
      </c>
      <c r="AC75" s="9">
        <f t="shared" si="23"/>
        <v>1.23</v>
      </c>
      <c r="AD75" s="9">
        <f t="shared" si="24"/>
        <v>1.6739999999999999</v>
      </c>
      <c r="AE75" s="9">
        <f t="shared" si="25"/>
        <v>49.64</v>
      </c>
    </row>
    <row r="76" spans="3:31" x14ac:dyDescent="0.3">
      <c r="C76" s="8">
        <v>230</v>
      </c>
      <c r="D76" s="8">
        <v>9.6000000000000002E-2</v>
      </c>
      <c r="E76" s="8">
        <v>0.08</v>
      </c>
      <c r="F76" s="8">
        <v>0.13700000000000001</v>
      </c>
      <c r="G76" s="8">
        <v>0.23</v>
      </c>
      <c r="H76" s="8">
        <v>0.26800000000000002</v>
      </c>
      <c r="I76" s="8">
        <v>0.26300000000000001</v>
      </c>
      <c r="J76" s="8">
        <v>0.14099999999999999</v>
      </c>
      <c r="K76" s="8">
        <v>9.6000000000000002E-2</v>
      </c>
      <c r="L76" s="8">
        <v>6.4000000000000001E-2</v>
      </c>
      <c r="M76" s="8">
        <v>1.6E-2</v>
      </c>
      <c r="N76" s="8">
        <v>4.1000000000000002E-2</v>
      </c>
      <c r="O76" s="8">
        <v>4.9000000000000002E-2</v>
      </c>
      <c r="P76" s="8">
        <v>0.123</v>
      </c>
      <c r="R76" s="8">
        <v>230</v>
      </c>
      <c r="S76" s="9">
        <f t="shared" si="13"/>
        <v>2.976</v>
      </c>
      <c r="T76" s="9">
        <f t="shared" si="14"/>
        <v>2.2400000000000002</v>
      </c>
      <c r="U76" s="9">
        <f t="shared" si="15"/>
        <v>4.2469999999999999</v>
      </c>
      <c r="V76" s="9">
        <f t="shared" si="16"/>
        <v>6.9</v>
      </c>
      <c r="W76" s="9">
        <f t="shared" si="17"/>
        <v>8.3079999999999998</v>
      </c>
      <c r="X76" s="9">
        <f t="shared" si="18"/>
        <v>7.8900000000000006</v>
      </c>
      <c r="Y76" s="9">
        <f t="shared" si="19"/>
        <v>4.3709999999999996</v>
      </c>
      <c r="Z76" s="9">
        <f t="shared" si="20"/>
        <v>2.976</v>
      </c>
      <c r="AA76" s="9">
        <f t="shared" si="21"/>
        <v>1.92</v>
      </c>
      <c r="AB76" s="9">
        <f t="shared" si="22"/>
        <v>0.496</v>
      </c>
      <c r="AC76" s="9">
        <f t="shared" si="23"/>
        <v>1.23</v>
      </c>
      <c r="AD76" s="9">
        <f t="shared" si="24"/>
        <v>1.5190000000000001</v>
      </c>
      <c r="AE76" s="9">
        <f t="shared" si="25"/>
        <v>44.894999999999996</v>
      </c>
    </row>
    <row r="77" spans="3:31" x14ac:dyDescent="0.3">
      <c r="C77" s="8">
        <v>240</v>
      </c>
      <c r="D77" s="8">
        <v>8.4000000000000005E-2</v>
      </c>
      <c r="E77" s="8">
        <v>7.0999999999999994E-2</v>
      </c>
      <c r="F77" s="8">
        <v>0.124</v>
      </c>
      <c r="G77" s="8">
        <v>0.218</v>
      </c>
      <c r="H77" s="8">
        <v>0.23499999999999999</v>
      </c>
      <c r="I77" s="8">
        <v>0.24299999999999999</v>
      </c>
      <c r="J77" s="8">
        <v>0.13</v>
      </c>
      <c r="K77" s="8">
        <v>8.7999999999999995E-2</v>
      </c>
      <c r="L77" s="8">
        <v>5.0999999999999997E-2</v>
      </c>
      <c r="M77" s="8">
        <v>1.2999999999999999E-2</v>
      </c>
      <c r="N77" s="8">
        <v>3.7999999999999999E-2</v>
      </c>
      <c r="O77" s="8">
        <v>4.1000000000000002E-2</v>
      </c>
      <c r="P77" s="8">
        <v>0.111</v>
      </c>
      <c r="R77" s="8">
        <v>240</v>
      </c>
      <c r="S77" s="9">
        <f t="shared" si="13"/>
        <v>2.6040000000000001</v>
      </c>
      <c r="T77" s="9">
        <f t="shared" si="14"/>
        <v>1.9879999999999998</v>
      </c>
      <c r="U77" s="9">
        <f t="shared" si="15"/>
        <v>3.8439999999999999</v>
      </c>
      <c r="V77" s="9">
        <f t="shared" si="16"/>
        <v>6.54</v>
      </c>
      <c r="W77" s="9">
        <f t="shared" si="17"/>
        <v>7.2849999999999993</v>
      </c>
      <c r="X77" s="9">
        <f t="shared" si="18"/>
        <v>7.29</v>
      </c>
      <c r="Y77" s="9">
        <f t="shared" si="19"/>
        <v>4.03</v>
      </c>
      <c r="Z77" s="9">
        <f t="shared" si="20"/>
        <v>2.7279999999999998</v>
      </c>
      <c r="AA77" s="9">
        <f t="shared" si="21"/>
        <v>1.5299999999999998</v>
      </c>
      <c r="AB77" s="9">
        <f t="shared" si="22"/>
        <v>0.40299999999999997</v>
      </c>
      <c r="AC77" s="9">
        <f t="shared" si="23"/>
        <v>1.1399999999999999</v>
      </c>
      <c r="AD77" s="9">
        <f t="shared" si="24"/>
        <v>1.2710000000000001</v>
      </c>
      <c r="AE77" s="9">
        <f t="shared" si="25"/>
        <v>40.515000000000001</v>
      </c>
    </row>
    <row r="78" spans="3:31" x14ac:dyDescent="0.3">
      <c r="C78" s="8">
        <v>250</v>
      </c>
      <c r="D78" s="8">
        <v>7.4999999999999997E-2</v>
      </c>
      <c r="E78" s="8">
        <v>6.2E-2</v>
      </c>
      <c r="F78" s="8">
        <v>0.11</v>
      </c>
      <c r="G78" s="8">
        <v>0.20599999999999999</v>
      </c>
      <c r="H78" s="8">
        <v>0.20399999999999999</v>
      </c>
      <c r="I78" s="8">
        <v>0.219</v>
      </c>
      <c r="J78" s="8">
        <v>0.112</v>
      </c>
      <c r="K78" s="8">
        <v>8.5000000000000006E-2</v>
      </c>
      <c r="L78" s="8">
        <v>4.3999999999999997E-2</v>
      </c>
      <c r="M78" s="8">
        <v>1.2E-2</v>
      </c>
      <c r="N78" s="8">
        <v>3.7999999999999999E-2</v>
      </c>
      <c r="O78" s="8">
        <v>3.5000000000000003E-2</v>
      </c>
      <c r="P78" s="8">
        <v>0.1</v>
      </c>
      <c r="R78" s="8">
        <v>250</v>
      </c>
      <c r="S78" s="9">
        <f t="shared" si="13"/>
        <v>2.3249999999999997</v>
      </c>
      <c r="T78" s="9">
        <f t="shared" si="14"/>
        <v>1.736</v>
      </c>
      <c r="U78" s="9">
        <f t="shared" si="15"/>
        <v>3.41</v>
      </c>
      <c r="V78" s="9">
        <f t="shared" si="16"/>
        <v>6.18</v>
      </c>
      <c r="W78" s="9">
        <f t="shared" si="17"/>
        <v>6.3239999999999998</v>
      </c>
      <c r="X78" s="9">
        <f t="shared" si="18"/>
        <v>6.57</v>
      </c>
      <c r="Y78" s="9">
        <f t="shared" si="19"/>
        <v>3.472</v>
      </c>
      <c r="Z78" s="9">
        <f t="shared" si="20"/>
        <v>2.6350000000000002</v>
      </c>
      <c r="AA78" s="9">
        <f t="shared" si="21"/>
        <v>1.3199999999999998</v>
      </c>
      <c r="AB78" s="9">
        <f t="shared" si="22"/>
        <v>0.372</v>
      </c>
      <c r="AC78" s="9">
        <f t="shared" si="23"/>
        <v>1.1399999999999999</v>
      </c>
      <c r="AD78" s="9">
        <f t="shared" si="24"/>
        <v>1.0850000000000002</v>
      </c>
      <c r="AE78" s="9">
        <f t="shared" si="25"/>
        <v>36.5</v>
      </c>
    </row>
    <row r="79" spans="3:31" x14ac:dyDescent="0.3">
      <c r="C79" s="8">
        <v>260</v>
      </c>
      <c r="D79" s="8">
        <v>6.5000000000000002E-2</v>
      </c>
      <c r="E79" s="8">
        <v>5.1999999999999998E-2</v>
      </c>
      <c r="F79" s="8">
        <v>9.8000000000000004E-2</v>
      </c>
      <c r="G79" s="8">
        <v>0.187</v>
      </c>
      <c r="H79" s="8">
        <v>0.16700000000000001</v>
      </c>
      <c r="I79" s="8">
        <v>0.20200000000000001</v>
      </c>
      <c r="J79" s="8">
        <v>0.1</v>
      </c>
      <c r="K79" s="8">
        <v>7.9000000000000001E-2</v>
      </c>
      <c r="L79" s="8">
        <v>3.4000000000000002E-2</v>
      </c>
      <c r="M79" s="8">
        <v>8.9999999999999993E-3</v>
      </c>
      <c r="N79" s="8">
        <v>3.5000000000000003E-2</v>
      </c>
      <c r="O79" s="8">
        <v>3.3000000000000002E-2</v>
      </c>
      <c r="P79" s="8">
        <v>8.7999999999999995E-2</v>
      </c>
      <c r="R79" s="8">
        <v>260</v>
      </c>
      <c r="S79" s="9">
        <f t="shared" si="13"/>
        <v>2.0150000000000001</v>
      </c>
      <c r="T79" s="9">
        <f t="shared" si="14"/>
        <v>1.456</v>
      </c>
      <c r="U79" s="9">
        <f t="shared" si="15"/>
        <v>3.0380000000000003</v>
      </c>
      <c r="V79" s="9">
        <f t="shared" si="16"/>
        <v>5.61</v>
      </c>
      <c r="W79" s="9">
        <f t="shared" si="17"/>
        <v>5.1770000000000005</v>
      </c>
      <c r="X79" s="9">
        <f t="shared" si="18"/>
        <v>6.0600000000000005</v>
      </c>
      <c r="Y79" s="9">
        <f t="shared" si="19"/>
        <v>3.1</v>
      </c>
      <c r="Z79" s="9">
        <f t="shared" si="20"/>
        <v>2.4489999999999998</v>
      </c>
      <c r="AA79" s="9">
        <f t="shared" si="21"/>
        <v>1.02</v>
      </c>
      <c r="AB79" s="9">
        <f t="shared" si="22"/>
        <v>0.27899999999999997</v>
      </c>
      <c r="AC79" s="9">
        <f t="shared" si="23"/>
        <v>1.05</v>
      </c>
      <c r="AD79" s="9">
        <f t="shared" si="24"/>
        <v>1.0230000000000001</v>
      </c>
      <c r="AE79" s="9">
        <f t="shared" si="25"/>
        <v>32.119999999999997</v>
      </c>
    </row>
    <row r="80" spans="3:31" x14ac:dyDescent="0.3">
      <c r="C80" s="8">
        <v>270</v>
      </c>
      <c r="D80" s="8">
        <v>0.06</v>
      </c>
      <c r="E80" s="8">
        <v>4.3999999999999997E-2</v>
      </c>
      <c r="F80" s="8">
        <v>0.09</v>
      </c>
      <c r="G80" s="8">
        <v>0.17299999999999999</v>
      </c>
      <c r="H80" s="8">
        <v>0.13</v>
      </c>
      <c r="I80" s="8">
        <v>0.182</v>
      </c>
      <c r="J80" s="8">
        <v>9.1999999999999998E-2</v>
      </c>
      <c r="K80" s="8">
        <v>7.2999999999999995E-2</v>
      </c>
      <c r="L80" s="8">
        <v>2.9000000000000001E-2</v>
      </c>
      <c r="M80" s="8">
        <v>7.0000000000000001E-3</v>
      </c>
      <c r="N80" s="8">
        <v>3.3000000000000002E-2</v>
      </c>
      <c r="O80" s="8">
        <v>0.03</v>
      </c>
      <c r="P80" s="8">
        <v>7.8E-2</v>
      </c>
      <c r="R80" s="8">
        <v>270</v>
      </c>
      <c r="S80" s="9">
        <f t="shared" si="13"/>
        <v>1.8599999999999999</v>
      </c>
      <c r="T80" s="9">
        <f t="shared" si="14"/>
        <v>1.232</v>
      </c>
      <c r="U80" s="9">
        <f t="shared" si="15"/>
        <v>2.79</v>
      </c>
      <c r="V80" s="9">
        <f t="shared" si="16"/>
        <v>5.1899999999999995</v>
      </c>
      <c r="W80" s="9">
        <f t="shared" si="17"/>
        <v>4.03</v>
      </c>
      <c r="X80" s="9">
        <f t="shared" si="18"/>
        <v>5.46</v>
      </c>
      <c r="Y80" s="9">
        <f t="shared" si="19"/>
        <v>2.8519999999999999</v>
      </c>
      <c r="Z80" s="9">
        <f t="shared" si="20"/>
        <v>2.2629999999999999</v>
      </c>
      <c r="AA80" s="9">
        <f t="shared" si="21"/>
        <v>0.87</v>
      </c>
      <c r="AB80" s="9">
        <f t="shared" si="22"/>
        <v>0.217</v>
      </c>
      <c r="AC80" s="9">
        <f t="shared" si="23"/>
        <v>0.99</v>
      </c>
      <c r="AD80" s="9">
        <f t="shared" si="24"/>
        <v>0.92999999999999994</v>
      </c>
      <c r="AE80" s="9">
        <f t="shared" si="25"/>
        <v>28.47</v>
      </c>
    </row>
    <row r="81" spans="3:31" x14ac:dyDescent="0.3">
      <c r="C81" s="8">
        <v>280</v>
      </c>
      <c r="D81" s="8">
        <v>5.5E-2</v>
      </c>
      <c r="E81" s="8">
        <v>4.1000000000000002E-2</v>
      </c>
      <c r="F81" s="8">
        <v>7.8E-2</v>
      </c>
      <c r="G81" s="8">
        <v>0.16</v>
      </c>
      <c r="H81" s="8">
        <v>0.107</v>
      </c>
      <c r="I81" s="8">
        <v>0.16300000000000001</v>
      </c>
      <c r="J81" s="8">
        <v>0.08</v>
      </c>
      <c r="K81" s="8">
        <v>6.4000000000000001E-2</v>
      </c>
      <c r="L81" s="8">
        <v>2.7E-2</v>
      </c>
      <c r="M81" s="8">
        <v>6.0000000000000001E-3</v>
      </c>
      <c r="N81" s="8">
        <v>2.9000000000000001E-2</v>
      </c>
      <c r="O81" s="8">
        <v>2.5000000000000001E-2</v>
      </c>
      <c r="P81" s="8">
        <v>7.0000000000000007E-2</v>
      </c>
      <c r="R81" s="8">
        <v>280</v>
      </c>
      <c r="S81" s="9">
        <f t="shared" si="13"/>
        <v>1.7050000000000001</v>
      </c>
      <c r="T81" s="9">
        <f t="shared" si="14"/>
        <v>1.1480000000000001</v>
      </c>
      <c r="U81" s="9">
        <f t="shared" si="15"/>
        <v>2.4180000000000001</v>
      </c>
      <c r="V81" s="9">
        <f t="shared" si="16"/>
        <v>4.8</v>
      </c>
      <c r="W81" s="9">
        <f t="shared" si="17"/>
        <v>3.3169999999999997</v>
      </c>
      <c r="X81" s="9">
        <f t="shared" si="18"/>
        <v>4.8900000000000006</v>
      </c>
      <c r="Y81" s="9">
        <f t="shared" si="19"/>
        <v>2.48</v>
      </c>
      <c r="Z81" s="9">
        <f t="shared" si="20"/>
        <v>1.984</v>
      </c>
      <c r="AA81" s="9">
        <f t="shared" si="21"/>
        <v>0.80999999999999994</v>
      </c>
      <c r="AB81" s="9">
        <f t="shared" si="22"/>
        <v>0.186</v>
      </c>
      <c r="AC81" s="9">
        <f t="shared" si="23"/>
        <v>0.87</v>
      </c>
      <c r="AD81" s="9">
        <f t="shared" si="24"/>
        <v>0.77500000000000002</v>
      </c>
      <c r="AE81" s="9">
        <f t="shared" si="25"/>
        <v>25.55</v>
      </c>
    </row>
    <row r="82" spans="3:31" x14ac:dyDescent="0.3">
      <c r="C82" s="8">
        <v>290</v>
      </c>
      <c r="D82" s="8">
        <v>4.4999999999999998E-2</v>
      </c>
      <c r="E82" s="8">
        <v>3.5000000000000003E-2</v>
      </c>
      <c r="F82" s="8">
        <v>7.3999999999999996E-2</v>
      </c>
      <c r="G82" s="8">
        <v>0.151</v>
      </c>
      <c r="H82" s="8">
        <v>0.09</v>
      </c>
      <c r="I82" s="8">
        <v>0.14799999999999999</v>
      </c>
      <c r="J82" s="8">
        <v>7.3999999999999996E-2</v>
      </c>
      <c r="K82" s="8">
        <v>5.8000000000000003E-2</v>
      </c>
      <c r="L82" s="8">
        <v>2.4E-2</v>
      </c>
      <c r="M82" s="8">
        <v>6.0000000000000001E-3</v>
      </c>
      <c r="N82" s="8">
        <v>2.7E-2</v>
      </c>
      <c r="O82" s="8">
        <v>0.02</v>
      </c>
      <c r="P82" s="8">
        <v>6.2E-2</v>
      </c>
      <c r="R82" s="8">
        <v>290</v>
      </c>
      <c r="S82" s="9">
        <f t="shared" si="13"/>
        <v>1.395</v>
      </c>
      <c r="T82" s="9">
        <f t="shared" si="14"/>
        <v>0.98000000000000009</v>
      </c>
      <c r="U82" s="9">
        <f t="shared" si="15"/>
        <v>2.294</v>
      </c>
      <c r="V82" s="9">
        <f t="shared" si="16"/>
        <v>4.53</v>
      </c>
      <c r="W82" s="9">
        <f t="shared" si="17"/>
        <v>2.79</v>
      </c>
      <c r="X82" s="9">
        <f t="shared" si="18"/>
        <v>4.4399999999999995</v>
      </c>
      <c r="Y82" s="9">
        <f t="shared" si="19"/>
        <v>2.294</v>
      </c>
      <c r="Z82" s="9">
        <f t="shared" si="20"/>
        <v>1.798</v>
      </c>
      <c r="AA82" s="9">
        <f t="shared" si="21"/>
        <v>0.72</v>
      </c>
      <c r="AB82" s="9">
        <f t="shared" si="22"/>
        <v>0.186</v>
      </c>
      <c r="AC82" s="9">
        <f t="shared" si="23"/>
        <v>0.80999999999999994</v>
      </c>
      <c r="AD82" s="9">
        <f t="shared" si="24"/>
        <v>0.62</v>
      </c>
      <c r="AE82" s="9">
        <f t="shared" si="25"/>
        <v>22.63</v>
      </c>
    </row>
    <row r="83" spans="3:31" x14ac:dyDescent="0.3">
      <c r="C83" s="8">
        <v>300</v>
      </c>
      <c r="D83" s="8">
        <v>0.04</v>
      </c>
      <c r="E83" s="8">
        <v>3.3000000000000002E-2</v>
      </c>
      <c r="F83" s="8">
        <v>7.1999999999999995E-2</v>
      </c>
      <c r="G83" s="8">
        <v>0.13600000000000001</v>
      </c>
      <c r="H83" s="8">
        <v>7.4999999999999997E-2</v>
      </c>
      <c r="I83" s="8">
        <v>0.13500000000000001</v>
      </c>
      <c r="J83" s="8">
        <v>6.9000000000000006E-2</v>
      </c>
      <c r="K83" s="8">
        <v>5.3999999999999999E-2</v>
      </c>
      <c r="L83" s="8">
        <v>0.02</v>
      </c>
      <c r="M83" s="8">
        <v>5.0000000000000001E-3</v>
      </c>
      <c r="N83" s="8">
        <v>2.4E-2</v>
      </c>
      <c r="O83" s="8">
        <v>1.6E-2</v>
      </c>
      <c r="P83" s="8">
        <v>5.6000000000000001E-2</v>
      </c>
      <c r="R83" s="8">
        <v>300</v>
      </c>
      <c r="S83" s="9">
        <f t="shared" si="13"/>
        <v>1.24</v>
      </c>
      <c r="T83" s="9">
        <f t="shared" si="14"/>
        <v>0.92400000000000004</v>
      </c>
      <c r="U83" s="9">
        <f t="shared" si="15"/>
        <v>2.2319999999999998</v>
      </c>
      <c r="V83" s="9">
        <f t="shared" si="16"/>
        <v>4.08</v>
      </c>
      <c r="W83" s="9">
        <f t="shared" si="17"/>
        <v>2.3249999999999997</v>
      </c>
      <c r="X83" s="9">
        <f t="shared" si="18"/>
        <v>4.0500000000000007</v>
      </c>
      <c r="Y83" s="9">
        <f t="shared" si="19"/>
        <v>2.1390000000000002</v>
      </c>
      <c r="Z83" s="9">
        <f t="shared" si="20"/>
        <v>1.6739999999999999</v>
      </c>
      <c r="AA83" s="9">
        <f t="shared" si="21"/>
        <v>0.6</v>
      </c>
      <c r="AB83" s="9">
        <f t="shared" si="22"/>
        <v>0.155</v>
      </c>
      <c r="AC83" s="9">
        <f t="shared" si="23"/>
        <v>0.72</v>
      </c>
      <c r="AD83" s="9">
        <f t="shared" si="24"/>
        <v>0.496</v>
      </c>
      <c r="AE83" s="9">
        <f t="shared" si="25"/>
        <v>20.440000000000001</v>
      </c>
    </row>
    <row r="84" spans="3:31" x14ac:dyDescent="0.3">
      <c r="C84" s="8">
        <v>310</v>
      </c>
      <c r="D84" s="8">
        <v>3.5999999999999997E-2</v>
      </c>
      <c r="E84" s="8">
        <v>2.9000000000000001E-2</v>
      </c>
      <c r="F84" s="8">
        <v>6.8000000000000005E-2</v>
      </c>
      <c r="G84" s="8">
        <v>0.121</v>
      </c>
      <c r="H84" s="8">
        <v>6.5000000000000002E-2</v>
      </c>
      <c r="I84" s="8">
        <v>0.124</v>
      </c>
      <c r="J84" s="8">
        <v>6.5000000000000002E-2</v>
      </c>
      <c r="K84" s="8">
        <v>0.05</v>
      </c>
      <c r="L84" s="8">
        <v>1.9E-2</v>
      </c>
      <c r="M84" s="8">
        <v>5.0000000000000001E-3</v>
      </c>
      <c r="N84" s="8">
        <v>2.1999999999999999E-2</v>
      </c>
      <c r="O84" s="8">
        <v>1.4E-2</v>
      </c>
      <c r="P84" s="8">
        <v>5.0999999999999997E-2</v>
      </c>
      <c r="R84" s="8">
        <v>310</v>
      </c>
      <c r="S84" s="9">
        <f t="shared" si="13"/>
        <v>1.1159999999999999</v>
      </c>
      <c r="T84" s="9">
        <f t="shared" si="14"/>
        <v>0.81200000000000006</v>
      </c>
      <c r="U84" s="9">
        <f t="shared" si="15"/>
        <v>2.1080000000000001</v>
      </c>
      <c r="V84" s="9">
        <f t="shared" si="16"/>
        <v>3.63</v>
      </c>
      <c r="W84" s="9">
        <f t="shared" si="17"/>
        <v>2.0150000000000001</v>
      </c>
      <c r="X84" s="9">
        <f t="shared" si="18"/>
        <v>3.7199999999999998</v>
      </c>
      <c r="Y84" s="9">
        <f t="shared" si="19"/>
        <v>2.0150000000000001</v>
      </c>
      <c r="Z84" s="9">
        <f t="shared" si="20"/>
        <v>1.55</v>
      </c>
      <c r="AA84" s="9">
        <f t="shared" si="21"/>
        <v>0.56999999999999995</v>
      </c>
      <c r="AB84" s="9">
        <f t="shared" si="22"/>
        <v>0.155</v>
      </c>
      <c r="AC84" s="9">
        <f t="shared" si="23"/>
        <v>0.65999999999999992</v>
      </c>
      <c r="AD84" s="9">
        <f t="shared" si="24"/>
        <v>0.434</v>
      </c>
      <c r="AE84" s="9">
        <f t="shared" si="25"/>
        <v>18.614999999999998</v>
      </c>
    </row>
    <row r="85" spans="3:31" x14ac:dyDescent="0.3">
      <c r="C85" s="8">
        <v>320</v>
      </c>
      <c r="D85" s="8">
        <v>0.03</v>
      </c>
      <c r="E85" s="8">
        <v>2.1999999999999999E-2</v>
      </c>
      <c r="F85" s="8">
        <v>6.3E-2</v>
      </c>
      <c r="G85" s="8">
        <v>0.104</v>
      </c>
      <c r="H85" s="8">
        <v>5.2999999999999999E-2</v>
      </c>
      <c r="I85" s="8">
        <v>0.112</v>
      </c>
      <c r="J85" s="8">
        <v>6.0999999999999999E-2</v>
      </c>
      <c r="K85" s="8">
        <v>4.2999999999999997E-2</v>
      </c>
      <c r="L85" s="8">
        <v>1.9E-2</v>
      </c>
      <c r="M85" s="8">
        <v>3.0000000000000001E-3</v>
      </c>
      <c r="N85" s="8">
        <v>1.9E-2</v>
      </c>
      <c r="O85" s="8">
        <v>1.2999999999999999E-2</v>
      </c>
      <c r="P85" s="8">
        <v>4.4999999999999998E-2</v>
      </c>
      <c r="R85" s="8">
        <v>320</v>
      </c>
      <c r="S85" s="9">
        <f t="shared" si="13"/>
        <v>0.92999999999999994</v>
      </c>
      <c r="T85" s="9">
        <f t="shared" si="14"/>
        <v>0.61599999999999999</v>
      </c>
      <c r="U85" s="9">
        <f t="shared" si="15"/>
        <v>1.9530000000000001</v>
      </c>
      <c r="V85" s="9">
        <f t="shared" si="16"/>
        <v>3.1199999999999997</v>
      </c>
      <c r="W85" s="9">
        <f t="shared" si="17"/>
        <v>1.643</v>
      </c>
      <c r="X85" s="9">
        <f t="shared" si="18"/>
        <v>3.36</v>
      </c>
      <c r="Y85" s="9">
        <f t="shared" si="19"/>
        <v>1.891</v>
      </c>
      <c r="Z85" s="9">
        <f t="shared" si="20"/>
        <v>1.333</v>
      </c>
      <c r="AA85" s="9">
        <f t="shared" si="21"/>
        <v>0.56999999999999995</v>
      </c>
      <c r="AB85" s="9">
        <f t="shared" si="22"/>
        <v>9.2999999999999999E-2</v>
      </c>
      <c r="AC85" s="9">
        <f t="shared" si="23"/>
        <v>0.56999999999999995</v>
      </c>
      <c r="AD85" s="9">
        <f t="shared" si="24"/>
        <v>0.40299999999999997</v>
      </c>
      <c r="AE85" s="9">
        <f t="shared" si="25"/>
        <v>16.425000000000001</v>
      </c>
    </row>
    <row r="86" spans="3:31" x14ac:dyDescent="0.3">
      <c r="C86" s="8">
        <v>330</v>
      </c>
      <c r="D86" s="8">
        <v>2.4E-2</v>
      </c>
      <c r="E86" s="8">
        <v>1.7000000000000001E-2</v>
      </c>
      <c r="F86" s="8">
        <v>0.06</v>
      </c>
      <c r="G86" s="8">
        <v>8.6999999999999994E-2</v>
      </c>
      <c r="H86" s="8">
        <v>4.1000000000000002E-2</v>
      </c>
      <c r="I86" s="8">
        <v>0.1</v>
      </c>
      <c r="J86" s="8">
        <v>5.3999999999999999E-2</v>
      </c>
      <c r="K86" s="8">
        <v>4.2000000000000003E-2</v>
      </c>
      <c r="L86" s="8">
        <v>1.7000000000000001E-2</v>
      </c>
      <c r="M86" s="8">
        <v>3.0000000000000001E-3</v>
      </c>
      <c r="N86" s="8">
        <v>1.9E-2</v>
      </c>
      <c r="O86" s="8">
        <v>1.2999999999999999E-2</v>
      </c>
      <c r="P86" s="8">
        <v>0.04</v>
      </c>
      <c r="R86" s="8">
        <v>330</v>
      </c>
      <c r="S86" s="9">
        <f t="shared" si="13"/>
        <v>0.74399999999999999</v>
      </c>
      <c r="T86" s="9">
        <f t="shared" si="14"/>
        <v>0.47600000000000003</v>
      </c>
      <c r="U86" s="9">
        <f t="shared" si="15"/>
        <v>1.8599999999999999</v>
      </c>
      <c r="V86" s="9">
        <f t="shared" si="16"/>
        <v>2.61</v>
      </c>
      <c r="W86" s="9">
        <f t="shared" si="17"/>
        <v>1.2710000000000001</v>
      </c>
      <c r="X86" s="9">
        <f t="shared" si="18"/>
        <v>3</v>
      </c>
      <c r="Y86" s="9">
        <f t="shared" si="19"/>
        <v>1.6739999999999999</v>
      </c>
      <c r="Z86" s="9">
        <f t="shared" si="20"/>
        <v>1.302</v>
      </c>
      <c r="AA86" s="9">
        <f t="shared" si="21"/>
        <v>0.51</v>
      </c>
      <c r="AB86" s="9">
        <f t="shared" si="22"/>
        <v>9.2999999999999999E-2</v>
      </c>
      <c r="AC86" s="9">
        <f t="shared" si="23"/>
        <v>0.56999999999999995</v>
      </c>
      <c r="AD86" s="9">
        <f t="shared" si="24"/>
        <v>0.40299999999999997</v>
      </c>
      <c r="AE86" s="9">
        <f t="shared" si="25"/>
        <v>14.6</v>
      </c>
    </row>
    <row r="87" spans="3:31" x14ac:dyDescent="0.3">
      <c r="C87" s="8">
        <v>340</v>
      </c>
      <c r="D87" s="8">
        <v>0.02</v>
      </c>
      <c r="E87" s="8">
        <v>1.4E-2</v>
      </c>
      <c r="F87" s="8">
        <v>5.7000000000000002E-2</v>
      </c>
      <c r="G87" s="8">
        <v>7.6999999999999999E-2</v>
      </c>
      <c r="H87" s="8">
        <v>3.5000000000000003E-2</v>
      </c>
      <c r="I87" s="8">
        <v>9.0999999999999998E-2</v>
      </c>
      <c r="J87" s="8">
        <v>4.8000000000000001E-2</v>
      </c>
      <c r="K87" s="8">
        <v>3.9E-2</v>
      </c>
      <c r="L87" s="8">
        <v>1.2999999999999999E-2</v>
      </c>
      <c r="M87" s="8">
        <v>2E-3</v>
      </c>
      <c r="N87" s="8">
        <v>1.4999999999999999E-2</v>
      </c>
      <c r="O87" s="8">
        <v>1.0999999999999999E-2</v>
      </c>
      <c r="P87" s="8">
        <v>3.5000000000000003E-2</v>
      </c>
      <c r="R87" s="8">
        <v>340</v>
      </c>
      <c r="S87" s="9">
        <f t="shared" si="13"/>
        <v>0.62</v>
      </c>
      <c r="T87" s="9">
        <f t="shared" si="14"/>
        <v>0.39200000000000002</v>
      </c>
      <c r="U87" s="9">
        <f t="shared" si="15"/>
        <v>1.7670000000000001</v>
      </c>
      <c r="V87" s="9">
        <f t="shared" si="16"/>
        <v>2.31</v>
      </c>
      <c r="W87" s="9">
        <f t="shared" si="17"/>
        <v>1.0850000000000002</v>
      </c>
      <c r="X87" s="9">
        <f t="shared" si="18"/>
        <v>2.73</v>
      </c>
      <c r="Y87" s="9">
        <f t="shared" si="19"/>
        <v>1.488</v>
      </c>
      <c r="Z87" s="9">
        <f t="shared" si="20"/>
        <v>1.2090000000000001</v>
      </c>
      <c r="AA87" s="9">
        <f t="shared" si="21"/>
        <v>0.38999999999999996</v>
      </c>
      <c r="AB87" s="9">
        <f t="shared" si="22"/>
        <v>6.2E-2</v>
      </c>
      <c r="AC87" s="9">
        <f t="shared" si="23"/>
        <v>0.44999999999999996</v>
      </c>
      <c r="AD87" s="9">
        <f t="shared" si="24"/>
        <v>0.34099999999999997</v>
      </c>
      <c r="AE87" s="9">
        <f t="shared" si="25"/>
        <v>12.775</v>
      </c>
    </row>
    <row r="88" spans="3:31" x14ac:dyDescent="0.3">
      <c r="C88" s="8">
        <v>350</v>
      </c>
      <c r="D88" s="8">
        <v>1.6E-2</v>
      </c>
      <c r="E88" s="8">
        <v>0.01</v>
      </c>
      <c r="F88" s="8">
        <v>5.5E-2</v>
      </c>
      <c r="G88" s="8">
        <v>7.1999999999999995E-2</v>
      </c>
      <c r="H88" s="8">
        <v>3.1E-2</v>
      </c>
      <c r="I88" s="8">
        <v>7.9000000000000001E-2</v>
      </c>
      <c r="J88" s="8">
        <v>4.2999999999999997E-2</v>
      </c>
      <c r="K88" s="8">
        <v>3.7999999999999999E-2</v>
      </c>
      <c r="L88" s="8">
        <v>1.2E-2</v>
      </c>
      <c r="M88" s="8">
        <v>2E-3</v>
      </c>
      <c r="N88" s="8">
        <v>1.2999999999999999E-2</v>
      </c>
      <c r="O88" s="8">
        <v>8.0000000000000002E-3</v>
      </c>
      <c r="P88" s="8">
        <v>3.2000000000000001E-2</v>
      </c>
      <c r="R88" s="8">
        <v>350</v>
      </c>
      <c r="S88" s="9">
        <f t="shared" si="13"/>
        <v>0.496</v>
      </c>
      <c r="T88" s="9">
        <f t="shared" si="14"/>
        <v>0.28000000000000003</v>
      </c>
      <c r="U88" s="9">
        <f t="shared" si="15"/>
        <v>1.7050000000000001</v>
      </c>
      <c r="V88" s="9">
        <f t="shared" si="16"/>
        <v>2.1599999999999997</v>
      </c>
      <c r="W88" s="9">
        <f t="shared" si="17"/>
        <v>0.96099999999999997</v>
      </c>
      <c r="X88" s="9">
        <f t="shared" si="18"/>
        <v>2.37</v>
      </c>
      <c r="Y88" s="9">
        <f t="shared" si="19"/>
        <v>1.333</v>
      </c>
      <c r="Z88" s="9">
        <f t="shared" si="20"/>
        <v>1.1779999999999999</v>
      </c>
      <c r="AA88" s="9">
        <f t="shared" si="21"/>
        <v>0.36</v>
      </c>
      <c r="AB88" s="9">
        <f t="shared" si="22"/>
        <v>6.2E-2</v>
      </c>
      <c r="AC88" s="9">
        <f t="shared" si="23"/>
        <v>0.38999999999999996</v>
      </c>
      <c r="AD88" s="9">
        <f t="shared" si="24"/>
        <v>0.248</v>
      </c>
      <c r="AE88" s="9">
        <f t="shared" si="25"/>
        <v>11.68</v>
      </c>
    </row>
    <row r="89" spans="3:31" x14ac:dyDescent="0.3">
      <c r="C89" s="8">
        <v>360</v>
      </c>
      <c r="D89" s="8">
        <v>1.4999999999999999E-2</v>
      </c>
      <c r="E89" s="8">
        <v>8.0000000000000002E-3</v>
      </c>
      <c r="F89" s="8">
        <v>0.05</v>
      </c>
      <c r="G89" s="8">
        <v>6.4000000000000001E-2</v>
      </c>
      <c r="H89" s="8">
        <v>2.8000000000000001E-2</v>
      </c>
      <c r="I89" s="8">
        <v>6.9000000000000006E-2</v>
      </c>
      <c r="J89" s="8">
        <v>3.6999999999999998E-2</v>
      </c>
      <c r="K89" s="8">
        <v>3.4000000000000002E-2</v>
      </c>
      <c r="L89" s="8">
        <v>0.01</v>
      </c>
      <c r="M89" s="8">
        <v>2E-3</v>
      </c>
      <c r="N89" s="8">
        <v>1.2E-2</v>
      </c>
      <c r="O89" s="8">
        <v>6.0000000000000001E-3</v>
      </c>
      <c r="P89" s="8">
        <v>2.8000000000000001E-2</v>
      </c>
      <c r="R89" s="8">
        <v>360</v>
      </c>
      <c r="S89" s="9">
        <f t="shared" si="13"/>
        <v>0.46499999999999997</v>
      </c>
      <c r="T89" s="9">
        <f t="shared" si="14"/>
        <v>0.224</v>
      </c>
      <c r="U89" s="9">
        <f t="shared" si="15"/>
        <v>1.55</v>
      </c>
      <c r="V89" s="9">
        <f t="shared" si="16"/>
        <v>1.92</v>
      </c>
      <c r="W89" s="9">
        <f t="shared" si="17"/>
        <v>0.86799999999999999</v>
      </c>
      <c r="X89" s="9">
        <f t="shared" si="18"/>
        <v>2.0700000000000003</v>
      </c>
      <c r="Y89" s="9">
        <f t="shared" si="19"/>
        <v>1.147</v>
      </c>
      <c r="Z89" s="9">
        <f t="shared" si="20"/>
        <v>1.054</v>
      </c>
      <c r="AA89" s="9">
        <f t="shared" si="21"/>
        <v>0.3</v>
      </c>
      <c r="AB89" s="9">
        <f t="shared" si="22"/>
        <v>6.2E-2</v>
      </c>
      <c r="AC89" s="9">
        <f t="shared" si="23"/>
        <v>0.36</v>
      </c>
      <c r="AD89" s="9">
        <f t="shared" si="24"/>
        <v>0.186</v>
      </c>
      <c r="AE89" s="9">
        <f t="shared" si="25"/>
        <v>10.220000000000001</v>
      </c>
    </row>
    <row r="90" spans="3:31" x14ac:dyDescent="0.3">
      <c r="C90" s="8">
        <v>370</v>
      </c>
      <c r="D90" s="8">
        <v>1.0999999999999999E-2</v>
      </c>
      <c r="E90" s="8">
        <v>7.0000000000000001E-3</v>
      </c>
      <c r="F90" s="8">
        <v>4.4999999999999998E-2</v>
      </c>
      <c r="G90" s="8">
        <v>5.6000000000000001E-2</v>
      </c>
      <c r="H90" s="8">
        <v>2.1000000000000001E-2</v>
      </c>
      <c r="I90" s="8">
        <v>6.3E-2</v>
      </c>
      <c r="J90" s="8">
        <v>3.2000000000000001E-2</v>
      </c>
      <c r="K90" s="8">
        <v>2.9000000000000001E-2</v>
      </c>
      <c r="L90" s="8">
        <v>8.0000000000000002E-3</v>
      </c>
      <c r="M90" s="8">
        <v>2E-3</v>
      </c>
      <c r="N90" s="8">
        <v>0.01</v>
      </c>
      <c r="O90" s="8">
        <v>6.0000000000000001E-3</v>
      </c>
      <c r="P90" s="8">
        <v>2.4E-2</v>
      </c>
      <c r="R90" s="8">
        <v>370</v>
      </c>
      <c r="S90" s="9">
        <f t="shared" si="13"/>
        <v>0.34099999999999997</v>
      </c>
      <c r="T90" s="9">
        <f t="shared" si="14"/>
        <v>0.19600000000000001</v>
      </c>
      <c r="U90" s="9">
        <f t="shared" si="15"/>
        <v>1.395</v>
      </c>
      <c r="V90" s="9">
        <f t="shared" si="16"/>
        <v>1.68</v>
      </c>
      <c r="W90" s="9">
        <f t="shared" si="17"/>
        <v>0.65100000000000002</v>
      </c>
      <c r="X90" s="9">
        <f t="shared" si="18"/>
        <v>1.8900000000000001</v>
      </c>
      <c r="Y90" s="9">
        <f t="shared" si="19"/>
        <v>0.99199999999999999</v>
      </c>
      <c r="Z90" s="9">
        <f t="shared" si="20"/>
        <v>0.89900000000000002</v>
      </c>
      <c r="AA90" s="9">
        <f t="shared" si="21"/>
        <v>0.24</v>
      </c>
      <c r="AB90" s="9">
        <f t="shared" si="22"/>
        <v>6.2E-2</v>
      </c>
      <c r="AC90" s="9">
        <f t="shared" si="23"/>
        <v>0.3</v>
      </c>
      <c r="AD90" s="9">
        <f t="shared" si="24"/>
        <v>0.186</v>
      </c>
      <c r="AE90" s="9">
        <f t="shared" si="25"/>
        <v>8.76</v>
      </c>
    </row>
    <row r="91" spans="3:31" x14ac:dyDescent="0.3">
      <c r="C91" s="8">
        <v>380</v>
      </c>
      <c r="D91" s="8">
        <v>0.01</v>
      </c>
      <c r="E91" s="8">
        <v>6.0000000000000001E-3</v>
      </c>
      <c r="F91" s="8">
        <v>3.9E-2</v>
      </c>
      <c r="G91" s="8">
        <v>4.8000000000000001E-2</v>
      </c>
      <c r="H91" s="8">
        <v>0.02</v>
      </c>
      <c r="I91" s="8">
        <v>5.1999999999999998E-2</v>
      </c>
      <c r="J91" s="8">
        <v>0.03</v>
      </c>
      <c r="K91" s="8">
        <v>2.7E-2</v>
      </c>
      <c r="L91" s="8">
        <v>8.0000000000000002E-3</v>
      </c>
      <c r="M91" s="8">
        <v>2E-3</v>
      </c>
      <c r="N91" s="8">
        <v>7.0000000000000001E-3</v>
      </c>
      <c r="O91" s="8">
        <v>4.0000000000000001E-3</v>
      </c>
      <c r="P91" s="8">
        <v>2.1000000000000001E-2</v>
      </c>
      <c r="R91" s="8">
        <v>380</v>
      </c>
      <c r="S91" s="9">
        <f t="shared" si="13"/>
        <v>0.31</v>
      </c>
      <c r="T91" s="9">
        <f t="shared" si="14"/>
        <v>0.16800000000000001</v>
      </c>
      <c r="U91" s="9">
        <f t="shared" si="15"/>
        <v>1.2090000000000001</v>
      </c>
      <c r="V91" s="9">
        <f t="shared" si="16"/>
        <v>1.44</v>
      </c>
      <c r="W91" s="9">
        <f t="shared" si="17"/>
        <v>0.62</v>
      </c>
      <c r="X91" s="9">
        <f t="shared" si="18"/>
        <v>1.5599999999999998</v>
      </c>
      <c r="Y91" s="9">
        <f t="shared" si="19"/>
        <v>0.92999999999999994</v>
      </c>
      <c r="Z91" s="9">
        <f t="shared" si="20"/>
        <v>0.83699999999999997</v>
      </c>
      <c r="AA91" s="9">
        <f t="shared" si="21"/>
        <v>0.24</v>
      </c>
      <c r="AB91" s="9">
        <f t="shared" si="22"/>
        <v>6.2E-2</v>
      </c>
      <c r="AC91" s="9">
        <f t="shared" si="23"/>
        <v>0.21</v>
      </c>
      <c r="AD91" s="9">
        <f t="shared" si="24"/>
        <v>0.124</v>
      </c>
      <c r="AE91" s="9">
        <f t="shared" si="25"/>
        <v>7.665</v>
      </c>
    </row>
    <row r="92" spans="3:31" x14ac:dyDescent="0.3">
      <c r="C92" s="8">
        <v>390</v>
      </c>
      <c r="D92" s="8">
        <v>8.9999999999999993E-3</v>
      </c>
      <c r="E92" s="8">
        <v>6.0000000000000001E-3</v>
      </c>
      <c r="F92" s="8">
        <v>3.5000000000000003E-2</v>
      </c>
      <c r="G92" s="8">
        <v>4.5999999999999999E-2</v>
      </c>
      <c r="H92" s="8">
        <v>1.7000000000000001E-2</v>
      </c>
      <c r="I92" s="8">
        <v>0.04</v>
      </c>
      <c r="J92" s="8">
        <v>2.4E-2</v>
      </c>
      <c r="K92" s="8">
        <v>2.5000000000000001E-2</v>
      </c>
      <c r="L92" s="8">
        <v>8.0000000000000002E-3</v>
      </c>
      <c r="M92" s="8">
        <v>2E-3</v>
      </c>
      <c r="N92" s="8">
        <v>4.0000000000000001E-3</v>
      </c>
      <c r="O92" s="8">
        <v>3.0000000000000001E-3</v>
      </c>
      <c r="P92" s="8">
        <v>1.7999999999999999E-2</v>
      </c>
      <c r="R92" s="8">
        <v>390</v>
      </c>
      <c r="S92" s="9">
        <f t="shared" si="13"/>
        <v>0.27899999999999997</v>
      </c>
      <c r="T92" s="9">
        <f t="shared" si="14"/>
        <v>0.16800000000000001</v>
      </c>
      <c r="U92" s="9">
        <f t="shared" si="15"/>
        <v>1.0850000000000002</v>
      </c>
      <c r="V92" s="9">
        <f t="shared" si="16"/>
        <v>1.38</v>
      </c>
      <c r="W92" s="9">
        <f t="shared" si="17"/>
        <v>0.52700000000000002</v>
      </c>
      <c r="X92" s="9">
        <f t="shared" si="18"/>
        <v>1.2</v>
      </c>
      <c r="Y92" s="9">
        <f t="shared" si="19"/>
        <v>0.74399999999999999</v>
      </c>
      <c r="Z92" s="9">
        <f t="shared" si="20"/>
        <v>0.77500000000000002</v>
      </c>
      <c r="AA92" s="9">
        <f t="shared" si="21"/>
        <v>0.24</v>
      </c>
      <c r="AB92" s="9">
        <f t="shared" si="22"/>
        <v>6.2E-2</v>
      </c>
      <c r="AC92" s="9">
        <f t="shared" si="23"/>
        <v>0.12</v>
      </c>
      <c r="AD92" s="9">
        <f t="shared" si="24"/>
        <v>9.2999999999999999E-2</v>
      </c>
      <c r="AE92" s="9">
        <f t="shared" si="25"/>
        <v>6.5699999999999994</v>
      </c>
    </row>
    <row r="93" spans="3:31" x14ac:dyDescent="0.3">
      <c r="C93" s="8">
        <v>400</v>
      </c>
      <c r="D93" s="8">
        <v>7.0000000000000001E-3</v>
      </c>
      <c r="E93" s="8">
        <v>4.0000000000000001E-3</v>
      </c>
      <c r="F93" s="8">
        <v>2.9000000000000001E-2</v>
      </c>
      <c r="G93" s="8">
        <v>4.3999999999999997E-2</v>
      </c>
      <c r="H93" s="8">
        <v>1.4999999999999999E-2</v>
      </c>
      <c r="I93" s="8">
        <v>3.4000000000000002E-2</v>
      </c>
      <c r="J93" s="8">
        <v>2.1000000000000001E-2</v>
      </c>
      <c r="K93" s="8">
        <v>2.1999999999999999E-2</v>
      </c>
      <c r="L93" s="8">
        <v>7.0000000000000001E-3</v>
      </c>
      <c r="M93" s="8">
        <v>2E-3</v>
      </c>
      <c r="N93" s="8">
        <v>2E-3</v>
      </c>
      <c r="O93" s="8">
        <v>3.0000000000000001E-3</v>
      </c>
      <c r="P93" s="8">
        <v>1.6E-2</v>
      </c>
      <c r="R93" s="8">
        <v>400</v>
      </c>
      <c r="S93" s="9">
        <f t="shared" si="13"/>
        <v>0.217</v>
      </c>
      <c r="T93" s="9">
        <f t="shared" si="14"/>
        <v>0.112</v>
      </c>
      <c r="U93" s="9">
        <f t="shared" si="15"/>
        <v>0.89900000000000002</v>
      </c>
      <c r="V93" s="9">
        <f t="shared" si="16"/>
        <v>1.3199999999999998</v>
      </c>
      <c r="W93" s="9">
        <f t="shared" si="17"/>
        <v>0.46499999999999997</v>
      </c>
      <c r="X93" s="9">
        <f t="shared" si="18"/>
        <v>1.02</v>
      </c>
      <c r="Y93" s="9">
        <f t="shared" si="19"/>
        <v>0.65100000000000002</v>
      </c>
      <c r="Z93" s="9">
        <f t="shared" si="20"/>
        <v>0.68199999999999994</v>
      </c>
      <c r="AA93" s="9">
        <f t="shared" si="21"/>
        <v>0.21</v>
      </c>
      <c r="AB93" s="9">
        <f t="shared" si="22"/>
        <v>6.2E-2</v>
      </c>
      <c r="AC93" s="9">
        <f t="shared" si="23"/>
        <v>0.06</v>
      </c>
      <c r="AD93" s="9">
        <f t="shared" si="24"/>
        <v>9.2999999999999999E-2</v>
      </c>
      <c r="AE93" s="9">
        <f t="shared" si="25"/>
        <v>5.84</v>
      </c>
    </row>
    <row r="94" spans="3:31" x14ac:dyDescent="0.3">
      <c r="C94" s="8">
        <v>410</v>
      </c>
      <c r="D94" s="8">
        <v>7.0000000000000001E-3</v>
      </c>
      <c r="E94" s="8">
        <v>3.0000000000000001E-3</v>
      </c>
      <c r="F94" s="8">
        <v>2.7E-2</v>
      </c>
      <c r="G94" s="8">
        <v>4.2999999999999997E-2</v>
      </c>
      <c r="H94" s="8">
        <v>0.01</v>
      </c>
      <c r="I94" s="8">
        <v>3.2000000000000001E-2</v>
      </c>
      <c r="J94" s="8">
        <v>2.1000000000000001E-2</v>
      </c>
      <c r="K94" s="8">
        <v>2.1000000000000001E-2</v>
      </c>
      <c r="L94" s="8">
        <v>6.0000000000000001E-3</v>
      </c>
      <c r="M94" s="8">
        <v>1E-3</v>
      </c>
      <c r="N94" s="8">
        <v>2E-3</v>
      </c>
      <c r="O94" s="8">
        <v>2E-3</v>
      </c>
      <c r="P94" s="8">
        <v>1.4999999999999999E-2</v>
      </c>
      <c r="R94" s="8">
        <v>410</v>
      </c>
      <c r="S94" s="9">
        <f t="shared" si="13"/>
        <v>0.217</v>
      </c>
      <c r="T94" s="9">
        <f t="shared" si="14"/>
        <v>8.4000000000000005E-2</v>
      </c>
      <c r="U94" s="9">
        <f t="shared" si="15"/>
        <v>0.83699999999999997</v>
      </c>
      <c r="V94" s="9">
        <f t="shared" si="16"/>
        <v>1.2899999999999998</v>
      </c>
      <c r="W94" s="9">
        <f t="shared" si="17"/>
        <v>0.31</v>
      </c>
      <c r="X94" s="9">
        <f t="shared" si="18"/>
        <v>0.96</v>
      </c>
      <c r="Y94" s="9">
        <f t="shared" si="19"/>
        <v>0.65100000000000002</v>
      </c>
      <c r="Z94" s="9">
        <f t="shared" si="20"/>
        <v>0.65100000000000002</v>
      </c>
      <c r="AA94" s="9">
        <f t="shared" si="21"/>
        <v>0.18</v>
      </c>
      <c r="AB94" s="9">
        <f t="shared" si="22"/>
        <v>3.1E-2</v>
      </c>
      <c r="AC94" s="9">
        <f t="shared" si="23"/>
        <v>0.06</v>
      </c>
      <c r="AD94" s="9">
        <f t="shared" si="24"/>
        <v>6.2E-2</v>
      </c>
      <c r="AE94" s="9">
        <f t="shared" si="25"/>
        <v>5.4749999999999996</v>
      </c>
    </row>
    <row r="95" spans="3:31" x14ac:dyDescent="0.3">
      <c r="C95" s="8">
        <v>420</v>
      </c>
      <c r="D95" s="8">
        <v>7.0000000000000001E-3</v>
      </c>
      <c r="E95" s="8">
        <v>3.0000000000000001E-3</v>
      </c>
      <c r="F95" s="8">
        <v>2.1000000000000001E-2</v>
      </c>
      <c r="G95" s="8">
        <v>0.04</v>
      </c>
      <c r="H95" s="8">
        <v>6.0000000000000001E-3</v>
      </c>
      <c r="I95" s="8">
        <v>2.9000000000000001E-2</v>
      </c>
      <c r="J95" s="8">
        <v>0.02</v>
      </c>
      <c r="K95" s="8">
        <v>0.02</v>
      </c>
      <c r="L95" s="8">
        <v>6.0000000000000001E-3</v>
      </c>
      <c r="M95" s="8">
        <v>1E-3</v>
      </c>
      <c r="N95" s="8">
        <v>1E-3</v>
      </c>
      <c r="O95" s="8">
        <v>2E-3</v>
      </c>
      <c r="P95" s="8">
        <v>1.2999999999999999E-2</v>
      </c>
      <c r="R95" s="8">
        <v>420</v>
      </c>
      <c r="S95" s="9">
        <f t="shared" si="13"/>
        <v>0.217</v>
      </c>
      <c r="T95" s="9">
        <f t="shared" si="14"/>
        <v>8.4000000000000005E-2</v>
      </c>
      <c r="U95" s="9">
        <f t="shared" si="15"/>
        <v>0.65100000000000002</v>
      </c>
      <c r="V95" s="9">
        <f t="shared" si="16"/>
        <v>1.2</v>
      </c>
      <c r="W95" s="9">
        <f t="shared" si="17"/>
        <v>0.186</v>
      </c>
      <c r="X95" s="9">
        <f t="shared" si="18"/>
        <v>0.87</v>
      </c>
      <c r="Y95" s="9">
        <f t="shared" si="19"/>
        <v>0.62</v>
      </c>
      <c r="Z95" s="9">
        <f t="shared" si="20"/>
        <v>0.62</v>
      </c>
      <c r="AA95" s="9">
        <f t="shared" si="21"/>
        <v>0.18</v>
      </c>
      <c r="AB95" s="9">
        <f t="shared" si="22"/>
        <v>3.1E-2</v>
      </c>
      <c r="AC95" s="9">
        <f t="shared" si="23"/>
        <v>0.03</v>
      </c>
      <c r="AD95" s="9">
        <f t="shared" si="24"/>
        <v>6.2E-2</v>
      </c>
      <c r="AE95" s="9">
        <f t="shared" si="25"/>
        <v>4.7450000000000001</v>
      </c>
    </row>
    <row r="96" spans="3:31" x14ac:dyDescent="0.3">
      <c r="C96" s="8">
        <v>430</v>
      </c>
      <c r="D96" s="8">
        <v>6.0000000000000001E-3</v>
      </c>
      <c r="E96" s="8">
        <v>3.0000000000000001E-3</v>
      </c>
      <c r="F96" s="8">
        <v>1.9E-2</v>
      </c>
      <c r="G96" s="8">
        <v>3.4000000000000002E-2</v>
      </c>
      <c r="H96" s="8">
        <v>6.0000000000000001E-3</v>
      </c>
      <c r="I96" s="8">
        <v>2.5000000000000001E-2</v>
      </c>
      <c r="J96" s="8">
        <v>1.9E-2</v>
      </c>
      <c r="K96" s="8">
        <v>0.02</v>
      </c>
      <c r="L96" s="8">
        <v>4.0000000000000001E-3</v>
      </c>
      <c r="M96" s="8">
        <v>1E-3</v>
      </c>
      <c r="N96" s="8">
        <v>1E-3</v>
      </c>
      <c r="O96" s="8">
        <v>2E-3</v>
      </c>
      <c r="P96" s="8">
        <v>1.2E-2</v>
      </c>
      <c r="R96" s="8">
        <v>430</v>
      </c>
      <c r="S96" s="9">
        <f t="shared" si="13"/>
        <v>0.186</v>
      </c>
      <c r="T96" s="9">
        <f t="shared" si="14"/>
        <v>8.4000000000000005E-2</v>
      </c>
      <c r="U96" s="9">
        <f t="shared" si="15"/>
        <v>0.58899999999999997</v>
      </c>
      <c r="V96" s="9">
        <f t="shared" si="16"/>
        <v>1.02</v>
      </c>
      <c r="W96" s="9">
        <f t="shared" si="17"/>
        <v>0.186</v>
      </c>
      <c r="X96" s="9">
        <f t="shared" si="18"/>
        <v>0.75</v>
      </c>
      <c r="Y96" s="9">
        <f t="shared" si="19"/>
        <v>0.58899999999999997</v>
      </c>
      <c r="Z96" s="9">
        <f t="shared" si="20"/>
        <v>0.62</v>
      </c>
      <c r="AA96" s="9">
        <f t="shared" si="21"/>
        <v>0.12</v>
      </c>
      <c r="AB96" s="9">
        <f t="shared" si="22"/>
        <v>3.1E-2</v>
      </c>
      <c r="AC96" s="9">
        <f t="shared" si="23"/>
        <v>0.03</v>
      </c>
      <c r="AD96" s="9">
        <f t="shared" si="24"/>
        <v>6.2E-2</v>
      </c>
      <c r="AE96" s="9">
        <f t="shared" si="25"/>
        <v>4.38</v>
      </c>
    </row>
    <row r="97" spans="3:31" x14ac:dyDescent="0.3">
      <c r="C97" s="8">
        <v>440</v>
      </c>
      <c r="D97" s="8">
        <v>6.0000000000000001E-3</v>
      </c>
      <c r="E97" s="8">
        <v>1E-3</v>
      </c>
      <c r="F97" s="8">
        <v>1.4999999999999999E-2</v>
      </c>
      <c r="G97" s="8">
        <v>2.8000000000000001E-2</v>
      </c>
      <c r="H97" s="8">
        <v>5.0000000000000001E-3</v>
      </c>
      <c r="I97" s="8">
        <v>2.4E-2</v>
      </c>
      <c r="J97" s="8">
        <v>1.7000000000000001E-2</v>
      </c>
      <c r="K97" s="8">
        <v>1.7999999999999999E-2</v>
      </c>
      <c r="L97" s="8">
        <v>4.0000000000000001E-3</v>
      </c>
      <c r="M97" s="8">
        <v>0</v>
      </c>
      <c r="N97" s="8">
        <v>0</v>
      </c>
      <c r="O97" s="8">
        <v>2E-3</v>
      </c>
      <c r="P97" s="8">
        <v>0.01</v>
      </c>
      <c r="R97" s="8">
        <v>440</v>
      </c>
      <c r="S97" s="9">
        <f t="shared" si="13"/>
        <v>0.186</v>
      </c>
      <c r="T97" s="9">
        <f t="shared" si="14"/>
        <v>2.8000000000000001E-2</v>
      </c>
      <c r="U97" s="9">
        <f t="shared" si="15"/>
        <v>0.46499999999999997</v>
      </c>
      <c r="V97" s="9">
        <f t="shared" si="16"/>
        <v>0.84</v>
      </c>
      <c r="W97" s="9">
        <f t="shared" si="17"/>
        <v>0.155</v>
      </c>
      <c r="X97" s="9">
        <f t="shared" si="18"/>
        <v>0.72</v>
      </c>
      <c r="Y97" s="9">
        <f t="shared" si="19"/>
        <v>0.52700000000000002</v>
      </c>
      <c r="Z97" s="9">
        <f t="shared" si="20"/>
        <v>0.55799999999999994</v>
      </c>
      <c r="AA97" s="9">
        <f t="shared" si="21"/>
        <v>0.12</v>
      </c>
      <c r="AB97" s="9">
        <f t="shared" si="22"/>
        <v>0</v>
      </c>
      <c r="AC97" s="9">
        <f t="shared" si="23"/>
        <v>0</v>
      </c>
      <c r="AD97" s="9">
        <f t="shared" si="24"/>
        <v>6.2E-2</v>
      </c>
      <c r="AE97" s="9">
        <f t="shared" si="25"/>
        <v>3.65</v>
      </c>
    </row>
    <row r="98" spans="3:31" x14ac:dyDescent="0.3">
      <c r="C98" s="8">
        <v>450</v>
      </c>
      <c r="D98" s="8">
        <v>4.0000000000000001E-3</v>
      </c>
      <c r="E98" s="8">
        <v>0</v>
      </c>
      <c r="F98" s="8">
        <v>1.2999999999999999E-2</v>
      </c>
      <c r="G98" s="8">
        <v>2.5000000000000001E-2</v>
      </c>
      <c r="H98" s="8">
        <v>5.0000000000000001E-3</v>
      </c>
      <c r="I98" s="8">
        <v>2.1999999999999999E-2</v>
      </c>
      <c r="J98" s="8">
        <v>1.4E-2</v>
      </c>
      <c r="K98" s="8">
        <v>1.7000000000000001E-2</v>
      </c>
      <c r="L98" s="8">
        <v>4.0000000000000001E-3</v>
      </c>
      <c r="M98" s="8">
        <v>0</v>
      </c>
      <c r="N98" s="8">
        <v>0</v>
      </c>
      <c r="O98" s="8">
        <v>1E-3</v>
      </c>
      <c r="P98" s="8">
        <v>8.9999999999999993E-3</v>
      </c>
      <c r="R98" s="8">
        <v>450</v>
      </c>
      <c r="S98" s="9">
        <f t="shared" si="13"/>
        <v>0.124</v>
      </c>
      <c r="T98" s="9">
        <f t="shared" si="14"/>
        <v>0</v>
      </c>
      <c r="U98" s="9">
        <f t="shared" si="15"/>
        <v>0.40299999999999997</v>
      </c>
      <c r="V98" s="9">
        <f t="shared" si="16"/>
        <v>0.75</v>
      </c>
      <c r="W98" s="9">
        <f t="shared" si="17"/>
        <v>0.155</v>
      </c>
      <c r="X98" s="9">
        <f t="shared" si="18"/>
        <v>0.65999999999999992</v>
      </c>
      <c r="Y98" s="9">
        <f t="shared" si="19"/>
        <v>0.434</v>
      </c>
      <c r="Z98" s="9">
        <f t="shared" si="20"/>
        <v>0.52700000000000002</v>
      </c>
      <c r="AA98" s="9">
        <f t="shared" si="21"/>
        <v>0.12</v>
      </c>
      <c r="AB98" s="9">
        <f t="shared" si="22"/>
        <v>0</v>
      </c>
      <c r="AC98" s="9">
        <f t="shared" si="23"/>
        <v>0</v>
      </c>
      <c r="AD98" s="9">
        <f t="shared" si="24"/>
        <v>3.1E-2</v>
      </c>
      <c r="AE98" s="9">
        <f t="shared" si="25"/>
        <v>3.2849999999999997</v>
      </c>
    </row>
    <row r="99" spans="3:31" x14ac:dyDescent="0.3">
      <c r="C99" s="8">
        <v>460</v>
      </c>
      <c r="D99" s="8">
        <v>3.0000000000000001E-3</v>
      </c>
      <c r="E99" s="8">
        <v>0</v>
      </c>
      <c r="F99" s="8">
        <v>1.0999999999999999E-2</v>
      </c>
      <c r="G99" s="8">
        <v>2.3E-2</v>
      </c>
      <c r="H99" s="8">
        <v>4.0000000000000001E-3</v>
      </c>
      <c r="I99" s="8">
        <v>2.1000000000000001E-2</v>
      </c>
      <c r="J99" s="8">
        <v>1.4E-2</v>
      </c>
      <c r="K99" s="8">
        <v>1.4999999999999999E-2</v>
      </c>
      <c r="L99" s="8">
        <v>4.0000000000000001E-3</v>
      </c>
      <c r="M99" s="8">
        <v>0</v>
      </c>
      <c r="N99" s="8">
        <v>0</v>
      </c>
      <c r="O99" s="8">
        <v>0</v>
      </c>
      <c r="P99" s="8">
        <v>8.0000000000000002E-3</v>
      </c>
      <c r="R99" s="8">
        <v>460</v>
      </c>
      <c r="S99" s="9">
        <f t="shared" si="13"/>
        <v>9.2999999999999999E-2</v>
      </c>
      <c r="T99" s="9">
        <f t="shared" si="14"/>
        <v>0</v>
      </c>
      <c r="U99" s="9">
        <f t="shared" si="15"/>
        <v>0.34099999999999997</v>
      </c>
      <c r="V99" s="9">
        <f t="shared" si="16"/>
        <v>0.69</v>
      </c>
      <c r="W99" s="9">
        <f t="shared" si="17"/>
        <v>0.124</v>
      </c>
      <c r="X99" s="9">
        <f t="shared" si="18"/>
        <v>0.63</v>
      </c>
      <c r="Y99" s="9">
        <f t="shared" si="19"/>
        <v>0.434</v>
      </c>
      <c r="Z99" s="9">
        <f t="shared" si="20"/>
        <v>0.46499999999999997</v>
      </c>
      <c r="AA99" s="9">
        <f t="shared" si="21"/>
        <v>0.12</v>
      </c>
      <c r="AB99" s="9">
        <f t="shared" si="22"/>
        <v>0</v>
      </c>
      <c r="AC99" s="9">
        <f t="shared" si="23"/>
        <v>0</v>
      </c>
      <c r="AD99" s="9">
        <f t="shared" si="24"/>
        <v>0</v>
      </c>
      <c r="AE99" s="9">
        <f t="shared" si="25"/>
        <v>2.92</v>
      </c>
    </row>
    <row r="100" spans="3:31" x14ac:dyDescent="0.3">
      <c r="C100" s="8">
        <v>470</v>
      </c>
      <c r="D100" s="8">
        <v>2E-3</v>
      </c>
      <c r="E100" s="8">
        <v>0</v>
      </c>
      <c r="F100" s="8">
        <v>8.9999999999999993E-3</v>
      </c>
      <c r="G100" s="8">
        <v>0.02</v>
      </c>
      <c r="H100" s="8">
        <v>4.0000000000000001E-3</v>
      </c>
      <c r="I100" s="8">
        <v>0.02</v>
      </c>
      <c r="J100" s="8">
        <v>1.2999999999999999E-2</v>
      </c>
      <c r="K100" s="8">
        <v>1.2999999999999999E-2</v>
      </c>
      <c r="L100" s="8">
        <v>4.0000000000000001E-3</v>
      </c>
      <c r="M100" s="8">
        <v>0</v>
      </c>
      <c r="N100" s="8">
        <v>0</v>
      </c>
      <c r="O100" s="8">
        <v>0</v>
      </c>
      <c r="P100" s="8">
        <v>7.0000000000000001E-3</v>
      </c>
      <c r="R100" s="8">
        <v>470</v>
      </c>
      <c r="S100" s="9">
        <f t="shared" si="13"/>
        <v>6.2E-2</v>
      </c>
      <c r="T100" s="9">
        <f t="shared" si="14"/>
        <v>0</v>
      </c>
      <c r="U100" s="9">
        <f t="shared" si="15"/>
        <v>0.27899999999999997</v>
      </c>
      <c r="V100" s="9">
        <f t="shared" si="16"/>
        <v>0.6</v>
      </c>
      <c r="W100" s="9">
        <f t="shared" si="17"/>
        <v>0.124</v>
      </c>
      <c r="X100" s="9">
        <f t="shared" si="18"/>
        <v>0.6</v>
      </c>
      <c r="Y100" s="9">
        <f t="shared" si="19"/>
        <v>0.40299999999999997</v>
      </c>
      <c r="Z100" s="9">
        <f t="shared" si="20"/>
        <v>0.40299999999999997</v>
      </c>
      <c r="AA100" s="9">
        <f t="shared" si="21"/>
        <v>0.12</v>
      </c>
      <c r="AB100" s="9">
        <f t="shared" si="22"/>
        <v>0</v>
      </c>
      <c r="AC100" s="9">
        <f t="shared" si="23"/>
        <v>0</v>
      </c>
      <c r="AD100" s="9">
        <f t="shared" si="24"/>
        <v>0</v>
      </c>
      <c r="AE100" s="9">
        <f t="shared" si="25"/>
        <v>2.5550000000000002</v>
      </c>
    </row>
    <row r="101" spans="3:31" x14ac:dyDescent="0.3">
      <c r="C101" s="8">
        <v>480</v>
      </c>
      <c r="D101" s="8">
        <v>2E-3</v>
      </c>
      <c r="E101" s="8">
        <v>0</v>
      </c>
      <c r="F101" s="8">
        <v>6.0000000000000001E-3</v>
      </c>
      <c r="G101" s="8">
        <v>1.7999999999999999E-2</v>
      </c>
      <c r="H101" s="8">
        <v>3.0000000000000001E-3</v>
      </c>
      <c r="I101" s="8">
        <v>1.7000000000000001E-2</v>
      </c>
      <c r="J101" s="8">
        <v>1.2999999999999999E-2</v>
      </c>
      <c r="K101" s="8">
        <v>1.2999999999999999E-2</v>
      </c>
      <c r="L101" s="8">
        <v>2E-3</v>
      </c>
      <c r="M101" s="8">
        <v>0</v>
      </c>
      <c r="N101" s="8">
        <v>0</v>
      </c>
      <c r="O101" s="8">
        <v>0</v>
      </c>
      <c r="P101" s="8">
        <v>6.0000000000000001E-3</v>
      </c>
      <c r="R101" s="8">
        <v>480</v>
      </c>
      <c r="S101" s="9">
        <f t="shared" si="13"/>
        <v>6.2E-2</v>
      </c>
      <c r="T101" s="9">
        <f t="shared" si="14"/>
        <v>0</v>
      </c>
      <c r="U101" s="9">
        <f t="shared" si="15"/>
        <v>0.186</v>
      </c>
      <c r="V101" s="9">
        <f t="shared" si="16"/>
        <v>0.53999999999999992</v>
      </c>
      <c r="W101" s="9">
        <f t="shared" si="17"/>
        <v>9.2999999999999999E-2</v>
      </c>
      <c r="X101" s="9">
        <f t="shared" si="18"/>
        <v>0.51</v>
      </c>
      <c r="Y101" s="9">
        <f t="shared" si="19"/>
        <v>0.40299999999999997</v>
      </c>
      <c r="Z101" s="9">
        <f t="shared" si="20"/>
        <v>0.40299999999999997</v>
      </c>
      <c r="AA101" s="9">
        <f t="shared" si="21"/>
        <v>0.06</v>
      </c>
      <c r="AB101" s="9">
        <f t="shared" si="22"/>
        <v>0</v>
      </c>
      <c r="AC101" s="9">
        <f t="shared" si="23"/>
        <v>0</v>
      </c>
      <c r="AD101" s="9">
        <f t="shared" si="24"/>
        <v>0</v>
      </c>
      <c r="AE101" s="9">
        <f t="shared" si="25"/>
        <v>2.19</v>
      </c>
    </row>
    <row r="102" spans="3:31" x14ac:dyDescent="0.3">
      <c r="C102" s="8">
        <v>490</v>
      </c>
      <c r="D102" s="8">
        <v>1E-3</v>
      </c>
      <c r="E102" s="8">
        <v>0</v>
      </c>
      <c r="F102" s="8">
        <v>6.0000000000000001E-3</v>
      </c>
      <c r="G102" s="8">
        <v>1.7999999999999999E-2</v>
      </c>
      <c r="H102" s="8">
        <v>1E-3</v>
      </c>
      <c r="I102" s="8">
        <v>1.6E-2</v>
      </c>
      <c r="J102" s="8">
        <v>1.2999999999999999E-2</v>
      </c>
      <c r="K102" s="8">
        <v>1.2E-2</v>
      </c>
      <c r="L102" s="8">
        <v>2E-3</v>
      </c>
      <c r="M102" s="8">
        <v>0</v>
      </c>
      <c r="N102" s="8">
        <v>0</v>
      </c>
      <c r="O102" s="8">
        <v>0</v>
      </c>
      <c r="P102" s="8">
        <v>6.0000000000000001E-3</v>
      </c>
      <c r="R102" s="8">
        <v>490</v>
      </c>
      <c r="S102" s="9">
        <f t="shared" si="13"/>
        <v>3.1E-2</v>
      </c>
      <c r="T102" s="9">
        <f t="shared" si="14"/>
        <v>0</v>
      </c>
      <c r="U102" s="9">
        <f t="shared" si="15"/>
        <v>0.186</v>
      </c>
      <c r="V102" s="9">
        <f t="shared" si="16"/>
        <v>0.53999999999999992</v>
      </c>
      <c r="W102" s="9">
        <f t="shared" si="17"/>
        <v>3.1E-2</v>
      </c>
      <c r="X102" s="9">
        <f t="shared" si="18"/>
        <v>0.48</v>
      </c>
      <c r="Y102" s="9">
        <f t="shared" si="19"/>
        <v>0.40299999999999997</v>
      </c>
      <c r="Z102" s="9">
        <f t="shared" si="20"/>
        <v>0.372</v>
      </c>
      <c r="AA102" s="9">
        <f t="shared" si="21"/>
        <v>0.06</v>
      </c>
      <c r="AB102" s="9">
        <f t="shared" si="22"/>
        <v>0</v>
      </c>
      <c r="AC102" s="9">
        <f t="shared" si="23"/>
        <v>0</v>
      </c>
      <c r="AD102" s="9">
        <f t="shared" si="24"/>
        <v>0</v>
      </c>
      <c r="AE102" s="9">
        <f t="shared" si="25"/>
        <v>2.19</v>
      </c>
    </row>
    <row r="103" spans="3:31" x14ac:dyDescent="0.3">
      <c r="C103" s="8">
        <v>500</v>
      </c>
      <c r="D103" s="8">
        <v>0</v>
      </c>
      <c r="E103" s="8">
        <v>0</v>
      </c>
      <c r="F103" s="8">
        <v>6.0000000000000001E-3</v>
      </c>
      <c r="G103" s="8">
        <v>1.7000000000000001E-2</v>
      </c>
      <c r="H103" s="8">
        <v>0</v>
      </c>
      <c r="I103" s="8">
        <v>1.4999999999999999E-2</v>
      </c>
      <c r="J103" s="8">
        <v>1.0999999999999999E-2</v>
      </c>
      <c r="K103" s="8">
        <v>1.2E-2</v>
      </c>
      <c r="L103" s="8">
        <v>2E-3</v>
      </c>
      <c r="M103" s="8">
        <v>0</v>
      </c>
      <c r="N103" s="8">
        <v>0</v>
      </c>
      <c r="O103" s="8">
        <v>0</v>
      </c>
      <c r="P103" s="8">
        <v>5.0000000000000001E-3</v>
      </c>
      <c r="R103" s="8">
        <v>500</v>
      </c>
      <c r="S103" s="9">
        <f t="shared" si="13"/>
        <v>0</v>
      </c>
      <c r="T103" s="9">
        <f t="shared" si="14"/>
        <v>0</v>
      </c>
      <c r="U103" s="9">
        <f t="shared" si="15"/>
        <v>0.186</v>
      </c>
      <c r="V103" s="9">
        <f t="shared" si="16"/>
        <v>0.51</v>
      </c>
      <c r="W103" s="9">
        <f t="shared" si="17"/>
        <v>0</v>
      </c>
      <c r="X103" s="9">
        <f t="shared" si="18"/>
        <v>0.44999999999999996</v>
      </c>
      <c r="Y103" s="9">
        <f t="shared" si="19"/>
        <v>0.34099999999999997</v>
      </c>
      <c r="Z103" s="9">
        <f t="shared" si="20"/>
        <v>0.372</v>
      </c>
      <c r="AA103" s="9">
        <f t="shared" si="21"/>
        <v>0.06</v>
      </c>
      <c r="AB103" s="9">
        <f t="shared" si="22"/>
        <v>0</v>
      </c>
      <c r="AC103" s="9">
        <f t="shared" si="23"/>
        <v>0</v>
      </c>
      <c r="AD103" s="9">
        <f t="shared" si="24"/>
        <v>0</v>
      </c>
      <c r="AE103" s="9">
        <f t="shared" si="25"/>
        <v>1.825</v>
      </c>
    </row>
  </sheetData>
  <mergeCells count="2">
    <mergeCell ref="C2:P2"/>
    <mergeCell ref="R2:AE2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Alapadatok</vt:lpstr>
      <vt:lpstr>Tartósságok_Dunaújváros</vt:lpstr>
      <vt:lpstr>Tartósságok_Dunaföldvár</vt:lpstr>
    </vt:vector>
  </TitlesOfParts>
  <Company>ENVIRON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Laurinyecz Pál</dc:creator>
  <cp:lastModifiedBy>dr. Iritz László</cp:lastModifiedBy>
  <dcterms:created xsi:type="dcterms:W3CDTF">2024-07-09T10:20:25Z</dcterms:created>
  <dcterms:modified xsi:type="dcterms:W3CDTF">2024-10-01T08:09:46Z</dcterms:modified>
</cp:coreProperties>
</file>